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tables/table1.xml" ContentType="application/vnd.openxmlformats-officedocument.spreadsheetml.table+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bookViews>
    <workbookView xWindow="0" yWindow="0" windowWidth="25200" windowHeight="12168"/>
  </bookViews>
  <sheets>
    <sheet name="Projektzeitachse" sheetId="1" r:id="rId1"/>
    <sheet name="calcs" sheetId="2" state="hidden" r:id="rId2"/>
  </sheets>
  <definedNames>
    <definedName name="FensterOffset">calcs!$D$26</definedName>
    <definedName name="FensterTage">calcs!$D$29</definedName>
    <definedName name="Rasterberechnung">IFERROR(calcs!$A1/SUMPRODUCT( (Aktivitäten[Id]=calcs!$C1)*(Aktivitäten[ANFANG]&lt;=calcs!A$31)*((Aktivitäten[ENDE]&gt;=calcs!A$31)+(LEN(Aktivitäten[ENDE])=0)*(Aktivitäten[ANFANG]=calcs!A$31)) ),NA())</definedName>
    <definedName name="Startdatum">calcs!$D$28</definedName>
    <definedName name="StartDatumFenster">calcs!$D$25</definedName>
    <definedName name="TagSchienen">StartDatumFenster+ROW(Projektzeitachse!$1:$25)-1</definedName>
  </definedNames>
  <calcPr calcId="152511"/>
</workbook>
</file>

<file path=xl/calcChain.xml><?xml version="1.0" encoding="utf-8"?>
<calcChain xmlns="http://schemas.openxmlformats.org/spreadsheetml/2006/main">
  <c r="D26" i="1" l="1"/>
  <c r="D33" i="1" l="1"/>
  <c r="A33" i="1" s="1"/>
  <c r="A24" i="1" l="1"/>
  <c r="D32" i="1"/>
  <c r="A32" i="1" s="1"/>
  <c r="D28" i="1"/>
  <c r="A28" i="1" s="1"/>
  <c r="D27" i="1"/>
  <c r="A27" i="1" s="1"/>
  <c r="A26" i="1"/>
  <c r="D25" i="1"/>
  <c r="A25" i="1" s="1"/>
  <c r="D23" i="1" l="1"/>
  <c r="D3" i="2"/>
  <c r="F71" i="2"/>
  <c r="G71" i="2" s="1"/>
  <c r="H71" i="2" s="1"/>
  <c r="I71" i="2" s="1"/>
  <c r="J71" i="2" s="1"/>
  <c r="K71" i="2" s="1"/>
  <c r="L71" i="2" s="1"/>
  <c r="M71" i="2" s="1"/>
  <c r="N71" i="2" s="1"/>
  <c r="O71" i="2" s="1"/>
  <c r="P71" i="2" s="1"/>
  <c r="Q71" i="2" s="1"/>
  <c r="R71" i="2" s="1"/>
  <c r="S71" i="2" s="1"/>
  <c r="T71" i="2" s="1"/>
  <c r="U71" i="2" s="1"/>
  <c r="V71" i="2" s="1"/>
  <c r="W71" i="2" s="1"/>
  <c r="X71" i="2" s="1"/>
  <c r="Y71" i="2" s="1"/>
  <c r="Z71" i="2" s="1"/>
  <c r="AA71" i="2" s="1"/>
  <c r="AB71" i="2" s="1"/>
  <c r="AC71" i="2" s="1"/>
  <c r="AD71" i="2" s="1"/>
  <c r="AE71" i="2" s="1"/>
  <c r="AF71" i="2" s="1"/>
  <c r="AG71" i="2" s="1"/>
  <c r="AH71" i="2" s="1"/>
  <c r="F69" i="2"/>
  <c r="G69" i="2" s="1"/>
  <c r="H69" i="2" s="1"/>
  <c r="I69" i="2" s="1"/>
  <c r="J69" i="2" s="1"/>
  <c r="K69" i="2" s="1"/>
  <c r="L69" i="2" s="1"/>
  <c r="M69" i="2" s="1"/>
  <c r="N69" i="2" s="1"/>
  <c r="O69" i="2" s="1"/>
  <c r="P69" i="2" s="1"/>
  <c r="Q69" i="2" s="1"/>
  <c r="R69" i="2" s="1"/>
  <c r="S69" i="2" s="1"/>
  <c r="T69" i="2" s="1"/>
  <c r="U69" i="2" s="1"/>
  <c r="V69" i="2" s="1"/>
  <c r="W69" i="2" s="1"/>
  <c r="X69" i="2" s="1"/>
  <c r="Y69" i="2" s="1"/>
  <c r="Z69" i="2" s="1"/>
  <c r="AA69" i="2" s="1"/>
  <c r="AB69" i="2" s="1"/>
  <c r="AC69" i="2" s="1"/>
  <c r="AD69" i="2" s="1"/>
  <c r="AE69" i="2" s="1"/>
  <c r="AF69" i="2" s="1"/>
  <c r="AG69" i="2" s="1"/>
  <c r="AH69" i="2" s="1"/>
  <c r="A33" i="2" l="1"/>
  <c r="A34" i="2" s="1"/>
  <c r="A35" i="2" s="1"/>
  <c r="A36" i="2" s="1"/>
  <c r="A37" i="2" s="1"/>
  <c r="A38" i="2" s="1"/>
  <c r="A39" i="2" s="1"/>
  <c r="A40" i="2" s="1"/>
  <c r="D28" i="2"/>
  <c r="D25" i="2" s="1"/>
  <c r="E14" i="2"/>
  <c r="E13" i="2"/>
  <c r="E12" i="2"/>
  <c r="E11" i="2"/>
  <c r="E10" i="2"/>
  <c r="E9" i="2"/>
  <c r="E8" i="2"/>
  <c r="E7" i="2"/>
  <c r="E6" i="2"/>
  <c r="B23" i="1"/>
  <c r="E31" i="2" l="1"/>
  <c r="F31" i="2" s="1"/>
  <c r="G31" i="2" s="1"/>
  <c r="H31" i="2" s="1"/>
  <c r="I31" i="2" s="1"/>
  <c r="J31" i="2" s="1"/>
  <c r="K31" i="2" s="1"/>
  <c r="L31" i="2" s="1"/>
  <c r="M31" i="2" s="1"/>
  <c r="N31" i="2" s="1"/>
  <c r="O31" i="2" s="1"/>
  <c r="P31" i="2" s="1"/>
  <c r="Q31" i="2" s="1"/>
  <c r="R31" i="2" s="1"/>
  <c r="S31" i="2" s="1"/>
  <c r="T31" i="2" s="1"/>
  <c r="U31" i="2" s="1"/>
  <c r="V31" i="2" s="1"/>
  <c r="W31" i="2" s="1"/>
  <c r="X31" i="2" s="1"/>
  <c r="Y31" i="2" s="1"/>
  <c r="Z31" i="2" s="1"/>
  <c r="AA31" i="2" s="1"/>
  <c r="AB31" i="2" s="1"/>
  <c r="AC31" i="2" s="1"/>
  <c r="AD31" i="2" s="1"/>
  <c r="AE31" i="2" s="1"/>
  <c r="AF31" i="2" s="1"/>
  <c r="AG31" i="2" s="1"/>
  <c r="AH31" i="2" s="1"/>
  <c r="AH55" i="2" s="1"/>
  <c r="B24" i="1"/>
  <c r="B25" i="1" s="1"/>
  <c r="B26" i="1" s="1"/>
  <c r="B27" i="1" s="1"/>
  <c r="B28" i="1" s="1"/>
  <c r="B29" i="1" s="1"/>
  <c r="B30" i="1" s="1"/>
  <c r="B31" i="1" s="1"/>
  <c r="B32" i="1" l="1"/>
  <c r="B33" i="1" s="1"/>
  <c r="B34" i="1" s="1"/>
  <c r="AH70" i="2"/>
  <c r="AH72" i="2"/>
  <c r="AH56" i="2"/>
  <c r="J55" i="2"/>
  <c r="P43" i="2"/>
  <c r="U55" i="2"/>
  <c r="I55" i="2"/>
  <c r="I43" i="2"/>
  <c r="AB55" i="2"/>
  <c r="P55" i="2"/>
  <c r="G55" i="2"/>
  <c r="M55" i="2"/>
  <c r="J43" i="2"/>
  <c r="N43" i="2"/>
  <c r="U43" i="2"/>
  <c r="AF55" i="2"/>
  <c r="AF43" i="2"/>
  <c r="Z43" i="2"/>
  <c r="T43" i="2"/>
  <c r="AG43" i="2"/>
  <c r="Y43" i="2"/>
  <c r="Z55" i="2"/>
  <c r="AB43" i="2"/>
  <c r="AA43" i="2"/>
  <c r="S43" i="2"/>
  <c r="T55" i="2"/>
  <c r="M43" i="2"/>
  <c r="V43" i="2"/>
  <c r="O43" i="2"/>
  <c r="G43" i="2"/>
  <c r="H55" i="2"/>
  <c r="L55" i="2"/>
  <c r="AD55" i="2"/>
  <c r="X55" i="2"/>
  <c r="R55" i="2"/>
  <c r="V55" i="2"/>
  <c r="Y55" i="2"/>
  <c r="O55" i="2"/>
  <c r="N55" i="2"/>
  <c r="H43" i="2"/>
  <c r="F55" i="2"/>
  <c r="S55" i="2"/>
  <c r="X43" i="2"/>
  <c r="AD43" i="2"/>
  <c r="R43" i="2"/>
  <c r="AG55" i="2"/>
  <c r="L43" i="2"/>
  <c r="AA55" i="2"/>
  <c r="F43" i="2"/>
  <c r="K43" i="2"/>
  <c r="AE55" i="2"/>
  <c r="AC43" i="2"/>
  <c r="W43" i="2"/>
  <c r="E43" i="2"/>
  <c r="AH43" i="2"/>
  <c r="Q55" i="2"/>
  <c r="AE43" i="2"/>
  <c r="K55" i="2"/>
  <c r="E55" i="2"/>
  <c r="Q43" i="2"/>
  <c r="W55" i="2"/>
  <c r="AC55" i="2"/>
  <c r="AI31" i="2"/>
  <c r="AC70" i="2" l="1"/>
  <c r="AC72" i="2"/>
  <c r="K70" i="2"/>
  <c r="K72" i="2"/>
  <c r="Q70" i="2"/>
  <c r="Q72" i="2"/>
  <c r="AA70" i="2"/>
  <c r="AA72" i="2"/>
  <c r="AG70" i="2"/>
  <c r="AG72" i="2"/>
  <c r="S70" i="2"/>
  <c r="S72" i="2"/>
  <c r="O70" i="2"/>
  <c r="O72" i="2"/>
  <c r="V70" i="2"/>
  <c r="V72" i="2"/>
  <c r="X70" i="2"/>
  <c r="X72" i="2"/>
  <c r="L70" i="2"/>
  <c r="L72" i="2"/>
  <c r="T70" i="2"/>
  <c r="T72" i="2"/>
  <c r="Z70" i="2"/>
  <c r="Z72" i="2"/>
  <c r="AF70" i="2"/>
  <c r="AF72" i="2"/>
  <c r="M70" i="2"/>
  <c r="M72" i="2"/>
  <c r="P70" i="2"/>
  <c r="P72" i="2"/>
  <c r="U70" i="2"/>
  <c r="U72" i="2"/>
  <c r="J70" i="2"/>
  <c r="J72" i="2"/>
  <c r="W70" i="2"/>
  <c r="W72" i="2"/>
  <c r="AE70" i="2"/>
  <c r="AE72" i="2"/>
  <c r="N70" i="2"/>
  <c r="N72" i="2"/>
  <c r="Y70" i="2"/>
  <c r="Y72" i="2"/>
  <c r="R70" i="2"/>
  <c r="R72" i="2"/>
  <c r="AD70" i="2"/>
  <c r="AD72" i="2"/>
  <c r="AB70" i="2"/>
  <c r="AB72" i="2"/>
  <c r="I70" i="2"/>
  <c r="I72" i="2"/>
  <c r="H70" i="2"/>
  <c r="H72" i="2"/>
  <c r="G70" i="2"/>
  <c r="G72" i="2"/>
  <c r="F70" i="2"/>
  <c r="F72" i="2"/>
  <c r="E70" i="2"/>
  <c r="E72" i="2"/>
  <c r="D29" i="1"/>
  <c r="P56" i="2"/>
  <c r="J56" i="2"/>
  <c r="R56" i="2"/>
  <c r="AF56" i="2"/>
  <c r="G56" i="2"/>
  <c r="M56" i="2"/>
  <c r="U56" i="2"/>
  <c r="Y56" i="2"/>
  <c r="I56" i="2"/>
  <c r="AA56" i="2"/>
  <c r="E56" i="2"/>
  <c r="Z56" i="2"/>
  <c r="AE56" i="2"/>
  <c r="AD56" i="2"/>
  <c r="AB56" i="2"/>
  <c r="Q56" i="2"/>
  <c r="O56" i="2"/>
  <c r="F56" i="2"/>
  <c r="T56" i="2"/>
  <c r="H56" i="2"/>
  <c r="L56" i="2"/>
  <c r="AG56" i="2"/>
  <c r="X56" i="2"/>
  <c r="N56" i="2"/>
  <c r="S56" i="2"/>
  <c r="V56" i="2"/>
  <c r="K56" i="2"/>
  <c r="AC56" i="2"/>
  <c r="W56" i="2"/>
  <c r="D58" i="2"/>
  <c r="D59" i="2" s="1"/>
  <c r="D30" i="1" l="1"/>
  <c r="A29" i="1"/>
  <c r="D61" i="2"/>
  <c r="D62" i="2" s="1"/>
  <c r="D65" i="2"/>
  <c r="Q65" i="2" s="1"/>
  <c r="AH58" i="2"/>
  <c r="AH59" i="2" s="1"/>
  <c r="AB58" i="2"/>
  <c r="AB59" i="2" s="1"/>
  <c r="V58" i="2"/>
  <c r="V59" i="2" s="1"/>
  <c r="P58" i="2"/>
  <c r="P59" i="2" s="1"/>
  <c r="J58" i="2"/>
  <c r="J59" i="2" s="1"/>
  <c r="M58" i="2"/>
  <c r="M59" i="2" s="1"/>
  <c r="R58" i="2"/>
  <c r="R59" i="2" s="1"/>
  <c r="AG58" i="2"/>
  <c r="AG59" i="2" s="1"/>
  <c r="AA58" i="2"/>
  <c r="AA59" i="2" s="1"/>
  <c r="U58" i="2"/>
  <c r="U59" i="2" s="1"/>
  <c r="O58" i="2"/>
  <c r="O59" i="2" s="1"/>
  <c r="I58" i="2"/>
  <c r="I59" i="2" s="1"/>
  <c r="X58" i="2"/>
  <c r="X59" i="2" s="1"/>
  <c r="AF58" i="2"/>
  <c r="AF59" i="2" s="1"/>
  <c r="Z58" i="2"/>
  <c r="Z59" i="2" s="1"/>
  <c r="T58" i="2"/>
  <c r="T59" i="2" s="1"/>
  <c r="N58" i="2"/>
  <c r="N59" i="2" s="1"/>
  <c r="H58" i="2"/>
  <c r="H59" i="2" s="1"/>
  <c r="G58" i="2"/>
  <c r="G59" i="2" s="1"/>
  <c r="L58" i="2"/>
  <c r="L59" i="2" s="1"/>
  <c r="AE58" i="2"/>
  <c r="AE59" i="2" s="1"/>
  <c r="Y58" i="2"/>
  <c r="Y59" i="2" s="1"/>
  <c r="S58" i="2"/>
  <c r="S59" i="2" s="1"/>
  <c r="AD58" i="2"/>
  <c r="AD59" i="2" s="1"/>
  <c r="AC58" i="2"/>
  <c r="AC59" i="2" s="1"/>
  <c r="W58" i="2"/>
  <c r="W59" i="2" s="1"/>
  <c r="Q58" i="2"/>
  <c r="Q59" i="2" s="1"/>
  <c r="K58" i="2"/>
  <c r="K59" i="2" s="1"/>
  <c r="E58" i="2"/>
  <c r="E59" i="2" s="1"/>
  <c r="F58" i="2"/>
  <c r="F59" i="2" s="1"/>
  <c r="D31" i="1" l="1"/>
  <c r="A31" i="1" s="1"/>
  <c r="A30" i="1"/>
  <c r="AA65" i="2"/>
  <c r="R65" i="2"/>
  <c r="AE65" i="2"/>
  <c r="AF65" i="2"/>
  <c r="U65" i="2"/>
  <c r="T65" i="2"/>
  <c r="Z65" i="2"/>
  <c r="K65" i="2"/>
  <c r="N65" i="2"/>
  <c r="I65" i="2"/>
  <c r="E65" i="2"/>
  <c r="Y65" i="2"/>
  <c r="J65" i="2"/>
  <c r="P65" i="2"/>
  <c r="AH65" i="2"/>
  <c r="F65" i="2"/>
  <c r="AG65" i="2"/>
  <c r="AC65" i="2"/>
  <c r="G65" i="2"/>
  <c r="D66" i="2"/>
  <c r="P66" i="2" s="1"/>
  <c r="H65" i="2"/>
  <c r="W65" i="2"/>
  <c r="L65" i="2"/>
  <c r="M65" i="2"/>
  <c r="AD65" i="2"/>
  <c r="AB65" i="2"/>
  <c r="V65" i="2"/>
  <c r="O65" i="2"/>
  <c r="S65" i="2"/>
  <c r="X65" i="2"/>
  <c r="AH61" i="2"/>
  <c r="AH62" i="2" s="1"/>
  <c r="P61" i="2"/>
  <c r="P62" i="2" s="1"/>
  <c r="U61" i="2"/>
  <c r="U62" i="2" s="1"/>
  <c r="AG61" i="2"/>
  <c r="AG62" i="2" s="1"/>
  <c r="AF61" i="2"/>
  <c r="AF62" i="2" s="1"/>
  <c r="Z61" i="2"/>
  <c r="Z62" i="2" s="1"/>
  <c r="T61" i="2"/>
  <c r="T62" i="2" s="1"/>
  <c r="N61" i="2"/>
  <c r="N62" i="2" s="1"/>
  <c r="H61" i="2"/>
  <c r="H62" i="2" s="1"/>
  <c r="V61" i="2"/>
  <c r="V62" i="2" s="1"/>
  <c r="I61" i="2"/>
  <c r="I62" i="2" s="1"/>
  <c r="AE61" i="2"/>
  <c r="AE62" i="2" s="1"/>
  <c r="Y61" i="2"/>
  <c r="Y62" i="2" s="1"/>
  <c r="S61" i="2"/>
  <c r="S62" i="2" s="1"/>
  <c r="M61" i="2"/>
  <c r="M62" i="2" s="1"/>
  <c r="G61" i="2"/>
  <c r="G62" i="2" s="1"/>
  <c r="AD61" i="2"/>
  <c r="AD62" i="2" s="1"/>
  <c r="X61" i="2"/>
  <c r="X62" i="2" s="1"/>
  <c r="R61" i="2"/>
  <c r="R62" i="2" s="1"/>
  <c r="L61" i="2"/>
  <c r="L62" i="2" s="1"/>
  <c r="F61" i="2"/>
  <c r="F62" i="2" s="1"/>
  <c r="AC61" i="2"/>
  <c r="AC62" i="2" s="1"/>
  <c r="W61" i="2"/>
  <c r="W62" i="2" s="1"/>
  <c r="K61" i="2"/>
  <c r="K62" i="2" s="1"/>
  <c r="E61" i="2"/>
  <c r="E62" i="2" s="1"/>
  <c r="AB61" i="2"/>
  <c r="AB62" i="2" s="1"/>
  <c r="J61" i="2"/>
  <c r="J62" i="2" s="1"/>
  <c r="AA61" i="2"/>
  <c r="AA62" i="2" s="1"/>
  <c r="O61" i="2"/>
  <c r="O62" i="2" s="1"/>
  <c r="Q61" i="2"/>
  <c r="Q62" i="2" s="1"/>
  <c r="E15" i="2" l="1" a="1"/>
  <c r="E15" i="2" s="1"/>
  <c r="E16" i="2" s="1" a="1"/>
  <c r="E16" i="2" s="1"/>
  <c r="E17" i="2" s="1" a="1"/>
  <c r="E17" i="2" s="1"/>
  <c r="E18" i="2" s="1" a="1"/>
  <c r="E18" i="2" s="1"/>
  <c r="E19" i="2" s="1" a="1"/>
  <c r="E19" i="2" s="1"/>
  <c r="E20" i="2" s="1" a="1"/>
  <c r="E20" i="2" s="1"/>
  <c r="E21" i="2" s="1" a="1"/>
  <c r="E21" i="2" s="1"/>
  <c r="E22" i="2" s="1" a="1"/>
  <c r="E22" i="2" s="1"/>
  <c r="E23" i="2" s="1" a="1"/>
  <c r="E23" i="2" s="1"/>
  <c r="D9" i="2"/>
  <c r="D11" i="2" s="1"/>
  <c r="AH66" i="2"/>
  <c r="H66" i="2"/>
  <c r="U66" i="2"/>
  <c r="F66" i="2"/>
  <c r="Z66" i="2"/>
  <c r="AE66" i="2"/>
  <c r="AF66" i="2"/>
  <c r="R66" i="2"/>
  <c r="Y66" i="2"/>
  <c r="AC66" i="2"/>
  <c r="W66" i="2"/>
  <c r="O66" i="2"/>
  <c r="AB66" i="2"/>
  <c r="V66" i="2"/>
  <c r="AD66" i="2"/>
  <c r="X66" i="2"/>
  <c r="AA66" i="2"/>
  <c r="Q66" i="2"/>
  <c r="I66" i="2"/>
  <c r="S66" i="2"/>
  <c r="K66" i="2"/>
  <c r="T66" i="2"/>
  <c r="M66" i="2"/>
  <c r="E66" i="2"/>
  <c r="N66" i="2"/>
  <c r="G66" i="2"/>
  <c r="J66" i="2"/>
  <c r="L66" i="2"/>
  <c r="AG66" i="2"/>
  <c r="F18" i="2" l="1"/>
  <c r="C35" i="2" s="1"/>
  <c r="AI35" i="2" s="1"/>
  <c r="F19" i="2"/>
  <c r="C36" i="2" s="1"/>
  <c r="AI36" i="2" s="1"/>
  <c r="F16" i="2"/>
  <c r="C33" i="2" s="1"/>
  <c r="AI33" i="2" s="1"/>
  <c r="F17" i="2"/>
  <c r="C34" i="2" s="1"/>
  <c r="I34" i="2" s="1"/>
  <c r="F15" i="2"/>
  <c r="C32" i="2" s="1"/>
  <c r="F20" i="2"/>
  <c r="C37" i="2" s="1"/>
  <c r="D37" i="2" s="1"/>
  <c r="F22" i="2"/>
  <c r="C39" i="2" s="1"/>
  <c r="F21" i="2"/>
  <c r="C38" i="2" s="1"/>
  <c r="F23" i="2"/>
  <c r="C40" i="2" s="1"/>
  <c r="V35" i="2" l="1"/>
  <c r="Y35" i="2"/>
  <c r="N35" i="2"/>
  <c r="L35" i="2"/>
  <c r="I35" i="2"/>
  <c r="K35" i="2"/>
  <c r="AE35" i="2"/>
  <c r="T35" i="2"/>
  <c r="F35" i="2"/>
  <c r="AF35" i="2"/>
  <c r="E35" i="2"/>
  <c r="AA35" i="2"/>
  <c r="AD35" i="2"/>
  <c r="AB35" i="2"/>
  <c r="D35" i="2"/>
  <c r="Z35" i="2"/>
  <c r="O35" i="2"/>
  <c r="AH35" i="2"/>
  <c r="AH47" i="2" s="1"/>
  <c r="R35" i="2"/>
  <c r="Q35" i="2"/>
  <c r="U35" i="2"/>
  <c r="U47" i="2" s="1"/>
  <c r="P35" i="2"/>
  <c r="S35" i="2"/>
  <c r="H35" i="2"/>
  <c r="J35" i="2"/>
  <c r="I47" i="2" s="1"/>
  <c r="W35" i="2"/>
  <c r="M35" i="2"/>
  <c r="AG35" i="2"/>
  <c r="G35" i="2"/>
  <c r="F47" i="2" s="1"/>
  <c r="X35" i="2"/>
  <c r="X47" i="2" s="1"/>
  <c r="AC35" i="2"/>
  <c r="C47" i="2"/>
  <c r="D47" i="2" s="1"/>
  <c r="D32" i="2"/>
  <c r="E32" i="2"/>
  <c r="AH36" i="2"/>
  <c r="AH48" i="2" s="1"/>
  <c r="Y36" i="2"/>
  <c r="R36" i="2"/>
  <c r="O36" i="2"/>
  <c r="I33" i="2"/>
  <c r="F34" i="2"/>
  <c r="AC34" i="2"/>
  <c r="C44" i="2"/>
  <c r="D44" i="2" s="1"/>
  <c r="D34" i="2"/>
  <c r="C46" i="2"/>
  <c r="D46" i="2" s="1"/>
  <c r="AI34" i="2"/>
  <c r="D36" i="2"/>
  <c r="W36" i="2"/>
  <c r="J36" i="2"/>
  <c r="T36" i="2"/>
  <c r="J33" i="2"/>
  <c r="AD36" i="2"/>
  <c r="F36" i="2"/>
  <c r="K36" i="2"/>
  <c r="V36" i="2"/>
  <c r="AA36" i="2"/>
  <c r="AF36" i="2"/>
  <c r="H36" i="2"/>
  <c r="M36" i="2"/>
  <c r="C48" i="2"/>
  <c r="D48" i="2" s="1"/>
  <c r="M33" i="2"/>
  <c r="X33" i="2"/>
  <c r="Y34" i="2"/>
  <c r="V34" i="2"/>
  <c r="S34" i="2"/>
  <c r="P34" i="2"/>
  <c r="X36" i="2"/>
  <c r="L36" i="2"/>
  <c r="AC36" i="2"/>
  <c r="Q36" i="2"/>
  <c r="E36" i="2"/>
  <c r="AB36" i="2"/>
  <c r="P36" i="2"/>
  <c r="AG36" i="2"/>
  <c r="U36" i="2"/>
  <c r="I36" i="2"/>
  <c r="Z36" i="2"/>
  <c r="N36" i="2"/>
  <c r="AE36" i="2"/>
  <c r="S36" i="2"/>
  <c r="G36" i="2"/>
  <c r="R32" i="2"/>
  <c r="AF33" i="2"/>
  <c r="W33" i="2"/>
  <c r="Z33" i="2"/>
  <c r="E33" i="2"/>
  <c r="F32" i="2"/>
  <c r="V32" i="2"/>
  <c r="AA33" i="2"/>
  <c r="H33" i="2"/>
  <c r="R33" i="2"/>
  <c r="AH33" i="2"/>
  <c r="AH45" i="2" s="1"/>
  <c r="D33" i="2"/>
  <c r="S33" i="2"/>
  <c r="AC33" i="2"/>
  <c r="P33" i="2"/>
  <c r="T34" i="2"/>
  <c r="AD34" i="2"/>
  <c r="K34" i="2"/>
  <c r="AA34" i="2"/>
  <c r="N34" i="2"/>
  <c r="X34" i="2"/>
  <c r="E34" i="2"/>
  <c r="U34" i="2"/>
  <c r="AF34" i="2"/>
  <c r="H34" i="2"/>
  <c r="H46" i="2" s="1"/>
  <c r="M34" i="2"/>
  <c r="R34" i="2"/>
  <c r="W34" i="2"/>
  <c r="AH34" i="2"/>
  <c r="J34" i="2"/>
  <c r="I46" i="2" s="1"/>
  <c r="O34" i="2"/>
  <c r="Z34" i="2"/>
  <c r="AE34" i="2"/>
  <c r="AD46" i="2" s="1"/>
  <c r="G34" i="2"/>
  <c r="L34" i="2"/>
  <c r="Q34" i="2"/>
  <c r="AB34" i="2"/>
  <c r="AG34" i="2"/>
  <c r="P32" i="2"/>
  <c r="AE32" i="2"/>
  <c r="AB32" i="2"/>
  <c r="O32" i="2"/>
  <c r="AG33" i="2"/>
  <c r="N33" i="2"/>
  <c r="O33" i="2"/>
  <c r="T33" i="2"/>
  <c r="Y33" i="2"/>
  <c r="AD33" i="2"/>
  <c r="F33" i="2"/>
  <c r="K33" i="2"/>
  <c r="V33" i="2"/>
  <c r="C45" i="2"/>
  <c r="D45" i="2" s="1"/>
  <c r="U33" i="2"/>
  <c r="AE33" i="2"/>
  <c r="G33" i="2"/>
  <c r="L33" i="2"/>
  <c r="Q33" i="2"/>
  <c r="AB33" i="2"/>
  <c r="Y32" i="2"/>
  <c r="AC32" i="2"/>
  <c r="AD32" i="2"/>
  <c r="Z32" i="2"/>
  <c r="AA32" i="2"/>
  <c r="W32" i="2"/>
  <c r="H32" i="2"/>
  <c r="AG32" i="2"/>
  <c r="K32" i="2"/>
  <c r="X32" i="2"/>
  <c r="T32" i="2"/>
  <c r="Q32" i="2"/>
  <c r="L32" i="2"/>
  <c r="M32" i="2"/>
  <c r="N32" i="2"/>
  <c r="I32" i="2"/>
  <c r="U32" i="2"/>
  <c r="J32" i="2"/>
  <c r="AI32" i="2"/>
  <c r="S32" i="2"/>
  <c r="G32" i="2"/>
  <c r="AF32" i="2"/>
  <c r="AH32" i="2"/>
  <c r="C52" i="2"/>
  <c r="D52" i="2" s="1"/>
  <c r="AI40" i="2"/>
  <c r="C51" i="2"/>
  <c r="D51" i="2" s="1"/>
  <c r="AI39" i="2"/>
  <c r="C49" i="2"/>
  <c r="D49" i="2" s="1"/>
  <c r="AI37" i="2"/>
  <c r="C50" i="2"/>
  <c r="D50" i="2" s="1"/>
  <c r="AI38" i="2"/>
  <c r="E38" i="2"/>
  <c r="K38" i="2"/>
  <c r="Q38" i="2"/>
  <c r="W38" i="2"/>
  <c r="AC38" i="2"/>
  <c r="F38" i="2"/>
  <c r="L38" i="2"/>
  <c r="R38" i="2"/>
  <c r="X38" i="2"/>
  <c r="AD38" i="2"/>
  <c r="G38" i="2"/>
  <c r="M38" i="2"/>
  <c r="S38" i="2"/>
  <c r="Y38" i="2"/>
  <c r="AE38" i="2"/>
  <c r="H38" i="2"/>
  <c r="N38" i="2"/>
  <c r="T38" i="2"/>
  <c r="Z38" i="2"/>
  <c r="AF38" i="2"/>
  <c r="I38" i="2"/>
  <c r="O38" i="2"/>
  <c r="U38" i="2"/>
  <c r="AA38" i="2"/>
  <c r="AG38" i="2"/>
  <c r="J38" i="2"/>
  <c r="P38" i="2"/>
  <c r="V38" i="2"/>
  <c r="AB38" i="2"/>
  <c r="AH38" i="2"/>
  <c r="I40" i="2"/>
  <c r="AG40" i="2"/>
  <c r="V40" i="2"/>
  <c r="Q40" i="2"/>
  <c r="F40" i="2"/>
  <c r="J40" i="2"/>
  <c r="AH40" i="2"/>
  <c r="AD40" i="2"/>
  <c r="E40" i="2"/>
  <c r="AC40" i="2"/>
  <c r="X40" i="2"/>
  <c r="L40" i="2"/>
  <c r="G40" i="2"/>
  <c r="M40" i="2"/>
  <c r="S40" i="2"/>
  <c r="Y40" i="2"/>
  <c r="AE40" i="2"/>
  <c r="H40" i="2"/>
  <c r="N40" i="2"/>
  <c r="T40" i="2"/>
  <c r="Z40" i="2"/>
  <c r="AF40" i="2"/>
  <c r="O40" i="2"/>
  <c r="U40" i="2"/>
  <c r="AA40" i="2"/>
  <c r="P40" i="2"/>
  <c r="AB40" i="2"/>
  <c r="K40" i="2"/>
  <c r="W40" i="2"/>
  <c r="R40" i="2"/>
  <c r="J39" i="2"/>
  <c r="P39" i="2"/>
  <c r="AB39" i="2"/>
  <c r="E39" i="2"/>
  <c r="K39" i="2"/>
  <c r="Q39" i="2"/>
  <c r="AC39" i="2"/>
  <c r="S39" i="2"/>
  <c r="F39" i="2"/>
  <c r="L39" i="2"/>
  <c r="R39" i="2"/>
  <c r="X39" i="2"/>
  <c r="AD39" i="2"/>
  <c r="G39" i="2"/>
  <c r="M39" i="2"/>
  <c r="AE39" i="2"/>
  <c r="H39" i="2"/>
  <c r="N39" i="2"/>
  <c r="T39" i="2"/>
  <c r="Z39" i="2"/>
  <c r="AF39" i="2"/>
  <c r="I39" i="2"/>
  <c r="O39" i="2"/>
  <c r="U39" i="2"/>
  <c r="AA39" i="2"/>
  <c r="AG39" i="2"/>
  <c r="V39" i="2"/>
  <c r="AH39" i="2"/>
  <c r="W39" i="2"/>
  <c r="Y39" i="2"/>
  <c r="F37" i="2"/>
  <c r="L37" i="2"/>
  <c r="R37" i="2"/>
  <c r="X37" i="2"/>
  <c r="AD37" i="2"/>
  <c r="G37" i="2"/>
  <c r="M37" i="2"/>
  <c r="S37" i="2"/>
  <c r="Y37" i="2"/>
  <c r="AE37" i="2"/>
  <c r="H37" i="2"/>
  <c r="N37" i="2"/>
  <c r="T37" i="2"/>
  <c r="Z37" i="2"/>
  <c r="AF37" i="2"/>
  <c r="I37" i="2"/>
  <c r="O37" i="2"/>
  <c r="U37" i="2"/>
  <c r="AA37" i="2"/>
  <c r="AG37" i="2"/>
  <c r="J37" i="2"/>
  <c r="P37" i="2"/>
  <c r="V37" i="2"/>
  <c r="AB37" i="2"/>
  <c r="AH37" i="2"/>
  <c r="E37" i="2"/>
  <c r="K37" i="2"/>
  <c r="Q37" i="2"/>
  <c r="W37" i="2"/>
  <c r="AC37" i="2"/>
  <c r="D38" i="2"/>
  <c r="D40" i="2"/>
  <c r="D39" i="2"/>
  <c r="AF47" i="2" l="1"/>
  <c r="T47" i="2"/>
  <c r="V47" i="2"/>
  <c r="N47" i="2"/>
  <c r="E47" i="2"/>
  <c r="L47" i="2"/>
  <c r="J47" i="2"/>
  <c r="AG47" i="2"/>
  <c r="G47" i="2"/>
  <c r="P47" i="2"/>
  <c r="Y47" i="2"/>
  <c r="K47" i="2"/>
  <c r="AC47" i="2"/>
  <c r="AE47" i="2"/>
  <c r="H47" i="2"/>
  <c r="Z47" i="2"/>
  <c r="AA47" i="2"/>
  <c r="S47" i="2"/>
  <c r="Q47" i="2"/>
  <c r="AD47" i="2"/>
  <c r="O47" i="2"/>
  <c r="F48" i="2"/>
  <c r="M47" i="2"/>
  <c r="R47" i="2"/>
  <c r="AB47" i="2"/>
  <c r="W47" i="2"/>
  <c r="AB46" i="2"/>
  <c r="AC46" i="2"/>
  <c r="S46" i="2"/>
  <c r="T48" i="2"/>
  <c r="AF46" i="2"/>
  <c r="H44" i="2"/>
  <c r="U46" i="2"/>
  <c r="J48" i="2"/>
  <c r="N44" i="2"/>
  <c r="L44" i="2"/>
  <c r="Z45" i="2"/>
  <c r="G48" i="2"/>
  <c r="I44" i="2"/>
  <c r="AG48" i="2"/>
  <c r="W44" i="2"/>
  <c r="AA48" i="2"/>
  <c r="AH46" i="2"/>
  <c r="H48" i="2"/>
  <c r="V48" i="2"/>
  <c r="W48" i="2"/>
  <c r="AA44" i="2"/>
  <c r="K44" i="2"/>
  <c r="AD48" i="2"/>
  <c r="O48" i="2"/>
  <c r="M48" i="2"/>
  <c r="I48" i="2"/>
  <c r="AB48" i="2"/>
  <c r="AE48" i="2"/>
  <c r="U48" i="2"/>
  <c r="E48" i="2"/>
  <c r="F46" i="2"/>
  <c r="E46" i="2"/>
  <c r="X48" i="2"/>
  <c r="F44" i="2"/>
  <c r="E44" i="2"/>
  <c r="L45" i="2"/>
  <c r="P48" i="2"/>
  <c r="L48" i="2"/>
  <c r="Z48" i="2"/>
  <c r="AC48" i="2"/>
  <c r="N48" i="2"/>
  <c r="Y48" i="2"/>
  <c r="Q48" i="2"/>
  <c r="K48" i="2"/>
  <c r="R44" i="2"/>
  <c r="P45" i="2"/>
  <c r="G45" i="2"/>
  <c r="E45" i="2"/>
  <c r="V46" i="2"/>
  <c r="F45" i="2"/>
  <c r="AE45" i="2"/>
  <c r="M45" i="2"/>
  <c r="O45" i="2"/>
  <c r="AG45" i="2"/>
  <c r="H45" i="2"/>
  <c r="AB45" i="2"/>
  <c r="AC45" i="2"/>
  <c r="W46" i="2"/>
  <c r="I45" i="2"/>
  <c r="R45" i="2"/>
  <c r="M46" i="2"/>
  <c r="K46" i="2"/>
  <c r="S48" i="2"/>
  <c r="AF48" i="2"/>
  <c r="V45" i="2"/>
  <c r="O46" i="2"/>
  <c r="W45" i="2"/>
  <c r="R48" i="2"/>
  <c r="J45" i="2"/>
  <c r="P46" i="2"/>
  <c r="AA46" i="2"/>
  <c r="T46" i="2"/>
  <c r="P44" i="2"/>
  <c r="V44" i="2"/>
  <c r="S45" i="2"/>
  <c r="Z46" i="2"/>
  <c r="AD44" i="2"/>
  <c r="R46" i="2"/>
  <c r="Q45" i="2"/>
  <c r="Y45" i="2"/>
  <c r="AF45" i="2"/>
  <c r="X46" i="2"/>
  <c r="J46" i="2"/>
  <c r="AA45" i="2"/>
  <c r="T45" i="2"/>
  <c r="X45" i="2"/>
  <c r="T44" i="2"/>
  <c r="N46" i="2"/>
  <c r="K45" i="2"/>
  <c r="AD45" i="2"/>
  <c r="Y46" i="2"/>
  <c r="AE44" i="2"/>
  <c r="O44" i="2"/>
  <c r="AG46" i="2"/>
  <c r="Q46" i="2"/>
  <c r="G46" i="2"/>
  <c r="L46" i="2"/>
  <c r="AE46" i="2"/>
  <c r="U45" i="2"/>
  <c r="N45" i="2"/>
  <c r="G44" i="2"/>
  <c r="Z44" i="2"/>
  <c r="Y44" i="2"/>
  <c r="M44" i="2"/>
  <c r="AH44" i="2"/>
  <c r="X44" i="2"/>
  <c r="Q44" i="2"/>
  <c r="U44" i="2"/>
  <c r="S44" i="2"/>
  <c r="J44" i="2"/>
  <c r="AC51" i="2"/>
  <c r="E50" i="2"/>
  <c r="Z50" i="2"/>
  <c r="H52" i="2"/>
  <c r="AG50" i="2"/>
  <c r="J50" i="2"/>
  <c r="AH52" i="2"/>
  <c r="V51" i="2"/>
  <c r="Y50" i="2"/>
  <c r="AG52" i="2"/>
  <c r="AF52" i="2"/>
  <c r="T52" i="2"/>
  <c r="AE50" i="2"/>
  <c r="M50" i="2"/>
  <c r="F50" i="2"/>
  <c r="AH50" i="2"/>
  <c r="V50" i="2"/>
  <c r="AG51" i="2"/>
  <c r="S52" i="2"/>
  <c r="AD50" i="2"/>
  <c r="AG49" i="2"/>
  <c r="AC50" i="2"/>
  <c r="AE49" i="2"/>
  <c r="AH51" i="2"/>
  <c r="AF51" i="2"/>
  <c r="K50" i="2"/>
  <c r="AB49" i="2"/>
  <c r="S50" i="2"/>
  <c r="O51" i="2"/>
  <c r="L50" i="2"/>
  <c r="AB52" i="2"/>
  <c r="Z49" i="2"/>
  <c r="AA50" i="2"/>
  <c r="Y52" i="2"/>
  <c r="AB50" i="2"/>
  <c r="R50" i="2"/>
  <c r="G52" i="2"/>
  <c r="R52" i="2"/>
  <c r="H49" i="2"/>
  <c r="Q49" i="2"/>
  <c r="T50" i="2"/>
  <c r="X50" i="2"/>
  <c r="N50" i="2"/>
  <c r="U50" i="2"/>
  <c r="AB51" i="2"/>
  <c r="AA51" i="2"/>
  <c r="U51" i="2"/>
  <c r="O49" i="2"/>
  <c r="K51" i="2"/>
  <c r="AA49" i="2"/>
  <c r="H50" i="2"/>
  <c r="AB44" i="2"/>
  <c r="AC44" i="2"/>
  <c r="M52" i="2"/>
  <c r="E51" i="2"/>
  <c r="O50" i="2"/>
  <c r="F51" i="2"/>
  <c r="AD51" i="2"/>
  <c r="N52" i="2"/>
  <c r="U49" i="2"/>
  <c r="J52" i="2"/>
  <c r="AA52" i="2"/>
  <c r="E52" i="2"/>
  <c r="AC52" i="2"/>
  <c r="K52" i="2"/>
  <c r="AD52" i="2"/>
  <c r="W51" i="2"/>
  <c r="F52" i="2"/>
  <c r="G50" i="2"/>
  <c r="Q52" i="2"/>
  <c r="L51" i="2"/>
  <c r="I52" i="2"/>
  <c r="P51" i="2"/>
  <c r="X52" i="2"/>
  <c r="Y49" i="2"/>
  <c r="I50" i="2"/>
  <c r="Z52" i="2"/>
  <c r="Q50" i="2"/>
  <c r="X49" i="2"/>
  <c r="N51" i="2"/>
  <c r="F49" i="2"/>
  <c r="V52" i="2"/>
  <c r="R51" i="2"/>
  <c r="M49" i="2"/>
  <c r="L49" i="2"/>
  <c r="G49" i="2"/>
  <c r="AF50" i="2"/>
  <c r="W50" i="2"/>
  <c r="N49" i="2"/>
  <c r="T49" i="2"/>
  <c r="I49" i="2"/>
  <c r="AH49" i="2"/>
  <c r="W49" i="2"/>
  <c r="AF49" i="2"/>
  <c r="W52" i="2"/>
  <c r="S49" i="2"/>
  <c r="E49" i="2"/>
  <c r="AD49" i="2"/>
  <c r="V49" i="2"/>
  <c r="R49" i="2"/>
  <c r="J49" i="2"/>
  <c r="K49" i="2"/>
  <c r="AC49" i="2"/>
  <c r="P49" i="2"/>
  <c r="L52" i="2"/>
  <c r="J51" i="2"/>
  <c r="I51" i="2"/>
  <c r="X51" i="2"/>
  <c r="AE51" i="2"/>
  <c r="M51" i="2"/>
  <c r="Q51" i="2"/>
  <c r="G51" i="2"/>
  <c r="H51" i="2"/>
  <c r="S51" i="2"/>
  <c r="T51" i="2"/>
  <c r="P50" i="2"/>
  <c r="Z51" i="2"/>
  <c r="Y51" i="2"/>
  <c r="AE52" i="2"/>
  <c r="U52" i="2"/>
  <c r="P52" i="2"/>
  <c r="O52" i="2"/>
  <c r="AF44" i="2" l="1"/>
  <c r="AG44" i="2"/>
</calcChain>
</file>

<file path=xl/sharedStrings.xml><?xml version="1.0" encoding="utf-8"?>
<sst xmlns="http://schemas.openxmlformats.org/spreadsheetml/2006/main" count="31" uniqueCount="30">
  <si>
    <t>Offset</t>
  </si>
  <si>
    <t>Id</t>
  </si>
  <si>
    <t>Position</t>
  </si>
  <si>
    <t>PROJEKTZEITACHSE</t>
  </si>
  <si>
    <t>AKTIVITÄT</t>
  </si>
  <si>
    <t>ANFANG</t>
  </si>
  <si>
    <t>ENDE</t>
  </si>
  <si>
    <t>NOTIZEN</t>
  </si>
  <si>
    <t>ANFANGSDATUM EINGEBEN:</t>
  </si>
  <si>
    <t>*** Dieses Arbeitsblatt sollte ausgeblendet bleiben ***</t>
  </si>
  <si>
    <t>Heute:</t>
  </si>
  <si>
    <t>Fenster 'Aktivitäten':</t>
  </si>
  <si>
    <t>Berechnungsfenster Start</t>
  </si>
  <si>
    <t>BEGINN</t>
  </si>
  <si>
    <t>Fenster</t>
  </si>
  <si>
    <t>Datenreihen</t>
  </si>
  <si>
    <t>Aktivitäts-ID</t>
  </si>
  <si>
    <t>Aktueller Tag</t>
  </si>
  <si>
    <t>Dubai</t>
  </si>
  <si>
    <t>Bangkok</t>
  </si>
  <si>
    <t>Singapore</t>
  </si>
  <si>
    <t>Sydney</t>
  </si>
  <si>
    <t>Auckland NZ</t>
  </si>
  <si>
    <t>Honolulu HI</t>
  </si>
  <si>
    <t>Miami - ZRH</t>
  </si>
  <si>
    <t>Zürich - ZRH</t>
  </si>
  <si>
    <t>Tage</t>
  </si>
  <si>
    <t>Kuba Havanna</t>
  </si>
  <si>
    <t>San Francisco</t>
  </si>
  <si>
    <t>Miami (Key West)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</si>
</sst>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mm\ yyyy"/>
  </numFmts>
  <fonts count="9" x14ac:knownFonts="1">
    <font>
      <sz val="10"/>
      <color theme="3"/>
      <name val="Calibri"/>
      <family val="2"/>
      <scheme val="minor"/>
    </font>
    <font>
      <b/>
      <sz val="22"/>
      <color theme="1"/>
      <name val="Calibri"/>
      <family val="2"/>
      <scheme val="minor"/>
    </font>
    <font>
      <sz val="10"/>
      <color theme="3" tint="0.39997558519241921"/>
      <name val="Calibri"/>
      <family val="2"/>
      <scheme val="minor"/>
    </font>
    <font>
      <sz val="14"/>
      <color theme="3" tint="0.39997558519241921"/>
      <name val="Calibri"/>
      <family val="2"/>
      <scheme val="minor"/>
    </font>
    <font>
      <sz val="12"/>
      <color theme="3"/>
      <name val="Calibri"/>
      <family val="2"/>
      <scheme val="minor"/>
    </font>
    <font>
      <sz val="30"/>
      <color theme="0"/>
      <name val="Calibri"/>
      <family val="2"/>
      <scheme val="minor"/>
    </font>
    <font>
      <sz val="12"/>
      <color theme="0"/>
      <name val="Calibri"/>
      <family val="2"/>
      <scheme val="minor"/>
    </font>
    <font>
      <u/>
      <sz val="10"/>
      <color theme="10"/>
      <name val="Calibri"/>
      <family val="2"/>
      <scheme val="minor"/>
    </font>
    <font>
      <b/>
      <sz val="10"/>
      <color theme="3"/>
      <name val="Calibri"/>
      <family val="2"/>
      <scheme val="minor"/>
    </font>
  </fonts>
  <fills count="5">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3"/>
        <bgColor theme="4"/>
      </patternFill>
    </fill>
  </fills>
  <borders count="4">
    <border>
      <left/>
      <right/>
      <top/>
      <bottom/>
      <diagonal/>
    </border>
    <border>
      <left/>
      <right/>
      <top/>
      <bottom style="thick">
        <color theme="4"/>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
      <left/>
      <right style="medium">
        <color theme="3"/>
      </right>
      <top/>
      <bottom style="thick">
        <color theme="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3">
    <xf numFmtId="0" fontId="0" fillId="0" borderId="0" xfId="0">
      <alignment vertical="center"/>
    </xf>
    <xf numFmtId="14" fontId="0" fillId="0" borderId="0" xfId="0" applyNumberFormat="1">
      <alignment vertical="center"/>
    </xf>
    <xf numFmtId="16" fontId="0" fillId="0" borderId="0" xfId="0" applyNumberFormat="1">
      <alignment vertical="center"/>
    </xf>
    <xf numFmtId="164" fontId="0" fillId="0" borderId="0" xfId="0" applyNumberFormat="1">
      <alignment vertical="center"/>
    </xf>
    <xf numFmtId="0" fontId="0" fillId="3" borderId="1" xfId="0" applyFill="1" applyBorder="1" applyProtection="1">
      <alignment vertical="center"/>
    </xf>
    <xf numFmtId="0" fontId="0" fillId="2" borderId="1" xfId="0" applyFill="1" applyBorder="1" applyProtection="1">
      <alignment vertical="center"/>
    </xf>
    <xf numFmtId="0" fontId="0" fillId="3" borderId="3" xfId="0" applyFill="1" applyBorder="1" applyProtection="1">
      <alignment vertical="center"/>
    </xf>
    <xf numFmtId="0" fontId="0" fillId="2" borderId="0" xfId="0" applyFill="1" applyProtection="1">
      <alignment vertical="center"/>
    </xf>
    <xf numFmtId="0" fontId="0" fillId="0" borderId="0" xfId="0" applyProtection="1">
      <alignment vertical="center"/>
    </xf>
    <xf numFmtId="0" fontId="1" fillId="0" borderId="0" xfId="0" applyFont="1" applyProtection="1">
      <alignment vertical="center"/>
    </xf>
    <xf numFmtId="0" fontId="0" fillId="0" borderId="1" xfId="0" applyBorder="1" applyProtection="1">
      <alignment vertical="center"/>
    </xf>
    <xf numFmtId="0" fontId="0" fillId="0" borderId="0" xfId="0" applyFill="1" applyProtection="1">
      <alignment vertical="center"/>
    </xf>
    <xf numFmtId="0" fontId="0" fillId="0" borderId="0" xfId="0" applyFont="1" applyFill="1" applyBorder="1" applyProtection="1">
      <alignment vertical="center"/>
    </xf>
    <xf numFmtId="0" fontId="4" fillId="0" borderId="0" xfId="0" applyFont="1" applyFill="1" applyBorder="1" applyAlignment="1" applyProtection="1">
      <alignment horizontal="left" vertical="center" indent="1"/>
    </xf>
    <xf numFmtId="0" fontId="0" fillId="0" borderId="0" xfId="0" applyFont="1" applyFill="1" applyBorder="1" applyAlignment="1" applyProtection="1">
      <alignment horizontal="left" vertical="center" indent="1"/>
    </xf>
    <xf numFmtId="14" fontId="0" fillId="0" borderId="0" xfId="0" applyNumberFormat="1" applyFont="1" applyFill="1" applyBorder="1" applyAlignment="1" applyProtection="1">
      <alignment horizontal="left" vertical="center" indent="1"/>
    </xf>
    <xf numFmtId="0" fontId="0" fillId="0" borderId="0" xfId="0" applyNumberFormat="1" applyFont="1" applyFill="1" applyBorder="1" applyProtection="1">
      <alignment vertical="center"/>
    </xf>
    <xf numFmtId="0" fontId="3" fillId="0" borderId="0" xfId="0" applyFont="1" applyFill="1" applyAlignment="1" applyProtection="1">
      <alignment horizontal="right"/>
    </xf>
    <xf numFmtId="14" fontId="2" fillId="0" borderId="2" xfId="0" applyNumberFormat="1" applyFont="1" applyFill="1" applyBorder="1" applyAlignment="1" applyProtection="1">
      <alignment horizontal="center" vertical="center"/>
    </xf>
    <xf numFmtId="0" fontId="5" fillId="3" borderId="1" xfId="0" applyFont="1" applyFill="1" applyBorder="1" applyAlignment="1" applyProtection="1">
      <alignment horizontal="left" vertical="center"/>
    </xf>
    <xf numFmtId="0" fontId="6" fillId="4" borderId="0" xfId="0" applyFont="1" applyFill="1" applyBorder="1" applyAlignment="1">
      <alignment horizontal="left" vertical="center" indent="1"/>
    </xf>
    <xf numFmtId="0" fontId="7" fillId="0" borderId="0" xfId="1" applyFill="1" applyBorder="1" applyAlignment="1" applyProtection="1">
      <alignment horizontal="left" vertical="center" indent="1"/>
    </xf>
    <xf numFmtId="0" fontId="8" fillId="2" borderId="0" xfId="0" applyFont="1" applyFill="1" applyAlignment="1" applyProtection="1">
      <alignment horizontal="center" vertical="center"/>
    </xf>
  </cellXfs>
  <cellStyles count="2">
    <cellStyle name="Link" xfId="1" builtinId="8"/>
    <cellStyle name="Standard" xfId="0" builtinId="0" customBuiltin="1"/>
  </cellStyles>
  <dxfs count="11">
    <dxf>
      <alignment horizontal="left" vertical="center" textRotation="0" wrapText="0" indent="1" justifyLastLine="0" shrinkToFit="0" readingOrder="0"/>
      <protection locked="1" hidden="0"/>
    </dxf>
    <dxf>
      <numFmt numFmtId="165" formatCode="mm/dd/yyyy"/>
      <alignment horizontal="left" vertical="center" textRotation="0" wrapText="0" indent="1" justifyLastLine="0" shrinkToFit="0" readingOrder="0"/>
      <protection locked="1" hidden="0"/>
    </dxf>
    <dxf>
      <numFmt numFmtId="165" formatCode="mm/dd/yyyy"/>
      <alignment horizontal="left" vertical="center" textRotation="0" wrapText="0" indent="1" justifyLastLine="0" shrinkToFit="0" readingOrder="0"/>
      <protection locked="1" hidden="0"/>
    </dxf>
    <dxf>
      <alignment horizontal="left" vertical="center" textRotation="0" wrapText="0" indent="1" justifyLastLine="0" shrinkToFit="0" readingOrder="0"/>
      <protection locked="1" hidden="0"/>
    </dxf>
    <dxf>
      <protection locked="1" hidden="0"/>
    </dxf>
    <dxf>
      <protection locked="1" hidden="0"/>
    </dxf>
    <dxf>
      <protection locked="1" hidden="0"/>
    </dxf>
    <dxf>
      <font>
        <color theme="3"/>
      </font>
      <fill>
        <patternFill>
          <bgColor theme="2"/>
        </patternFill>
      </fill>
    </dxf>
    <dxf>
      <font>
        <color theme="3"/>
      </font>
    </dxf>
    <dxf>
      <font>
        <color theme="0"/>
      </font>
      <fill>
        <patternFill patternType="solid">
          <fgColor theme="4"/>
          <bgColor theme="3"/>
        </patternFill>
      </fill>
      <border diagonalUp="0" diagonalDown="0">
        <left/>
        <right/>
        <top/>
        <bottom/>
        <vertical/>
        <horizontal/>
      </border>
    </dxf>
    <dxf>
      <font>
        <color theme="1"/>
      </font>
      <border diagonalUp="0" diagonalDown="0">
        <left/>
        <right/>
        <top/>
        <bottom/>
        <vertical style="thin">
          <color theme="3" tint="0.59996337778862885"/>
        </vertical>
        <horizontal/>
      </border>
    </dxf>
  </dxfs>
  <tableStyles count="1" defaultTableStyle="TableStyleMedium2" defaultPivotStyle="PivotStyleLight8">
    <tableStyle name="Project Timeline" pivot="0" count="4">
      <tableStyleElement type="wholeTable" dxfId="10"/>
      <tableStyleElement type="headerRow" dxfId="9"/>
      <tableStyleElement type="firstRowStripe" dxfId="8"/>
      <tableStyleElement type="secondRowStripe" dxfId="7"/>
    </tableStyle>
  </tableStyles>
  <colors>
    <mruColors>
      <color rgb="FFCCFFCC"/>
      <color rgb="FFD1CBE1"/>
      <color rgb="FFFED9CD"/>
      <color rgb="FFFF5757"/>
      <color rgb="FFFAEBD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
          <c:y val="0"/>
          <c:w val="1"/>
          <c:h val="1"/>
        </c:manualLayout>
      </c:layout>
      <c:lineChart>
        <c:grouping val="standard"/>
        <c:varyColors val="0"/>
        <c:ser>
          <c:idx val="0"/>
          <c:order val="0"/>
          <c:tx>
            <c:strRef>
              <c:f>calcs!$B$32</c:f>
              <c:strCache>
                <c:ptCount val="1"/>
                <c:pt idx="0">
                  <c:v>1</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cat>
            <c:numRef>
              <c:f>calcs!$E$31:$AH$31</c:f>
              <c:numCache>
                <c:formatCode>m/d/yyyy</c:formatCode>
                <c:ptCount val="30"/>
                <c:pt idx="0">
                  <c:v>43101</c:v>
                </c:pt>
                <c:pt idx="1">
                  <c:v>43102</c:v>
                </c:pt>
                <c:pt idx="2">
                  <c:v>43103</c:v>
                </c:pt>
                <c:pt idx="3">
                  <c:v>43104</c:v>
                </c:pt>
                <c:pt idx="4">
                  <c:v>43105</c:v>
                </c:pt>
                <c:pt idx="5">
                  <c:v>43106</c:v>
                </c:pt>
                <c:pt idx="6">
                  <c:v>43107</c:v>
                </c:pt>
                <c:pt idx="7">
                  <c:v>43108</c:v>
                </c:pt>
                <c:pt idx="8">
                  <c:v>43109</c:v>
                </c:pt>
                <c:pt idx="9">
                  <c:v>43110</c:v>
                </c:pt>
                <c:pt idx="10">
                  <c:v>43111</c:v>
                </c:pt>
                <c:pt idx="11">
                  <c:v>43112</c:v>
                </c:pt>
                <c:pt idx="12">
                  <c:v>43113</c:v>
                </c:pt>
                <c:pt idx="13">
                  <c:v>43114</c:v>
                </c:pt>
                <c:pt idx="14">
                  <c:v>43115</c:v>
                </c:pt>
                <c:pt idx="15">
                  <c:v>43116</c:v>
                </c:pt>
                <c:pt idx="16">
                  <c:v>43117</c:v>
                </c:pt>
                <c:pt idx="17">
                  <c:v>43118</c:v>
                </c:pt>
                <c:pt idx="18">
                  <c:v>43119</c:v>
                </c:pt>
                <c:pt idx="19">
                  <c:v>43120</c:v>
                </c:pt>
                <c:pt idx="20">
                  <c:v>43121</c:v>
                </c:pt>
                <c:pt idx="21">
                  <c:v>43122</c:v>
                </c:pt>
                <c:pt idx="22">
                  <c:v>43123</c:v>
                </c:pt>
                <c:pt idx="23">
                  <c:v>43124</c:v>
                </c:pt>
                <c:pt idx="24">
                  <c:v>43125</c:v>
                </c:pt>
                <c:pt idx="25">
                  <c:v>43126</c:v>
                </c:pt>
                <c:pt idx="26">
                  <c:v>43127</c:v>
                </c:pt>
                <c:pt idx="27">
                  <c:v>43128</c:v>
                </c:pt>
                <c:pt idx="28">
                  <c:v>43129</c:v>
                </c:pt>
                <c:pt idx="29">
                  <c:v>43130</c:v>
                </c:pt>
              </c:numCache>
            </c:numRef>
          </c:cat>
          <c:val>
            <c:numRef>
              <c:f>calcs!$E$32:$AH$32</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5"/>
          <c:order val="1"/>
          <c:tx>
            <c:strRef>
              <c:f>calcs!$D$44</c:f>
              <c:strCache>
                <c:ptCount val="1"/>
                <c:pt idx="0">
                  <c:v>#NV</c:v>
                </c:pt>
              </c:strCache>
            </c:strRef>
          </c:tx>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calcs!$E$44:$AH$44</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
          <c:order val="2"/>
          <c:tx>
            <c:strRef>
              <c:f>calcs!$B$33</c:f>
              <c:strCache>
                <c:ptCount val="1"/>
                <c:pt idx="0">
                  <c:v>2</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w="9525">
                <a:noFill/>
              </a:ln>
            </c:spPr>
          </c:marker>
          <c:cat>
            <c:numRef>
              <c:f>calcs!$E$31:$AH$31</c:f>
              <c:numCache>
                <c:formatCode>m/d/yyyy</c:formatCode>
                <c:ptCount val="30"/>
                <c:pt idx="0">
                  <c:v>43101</c:v>
                </c:pt>
                <c:pt idx="1">
                  <c:v>43102</c:v>
                </c:pt>
                <c:pt idx="2">
                  <c:v>43103</c:v>
                </c:pt>
                <c:pt idx="3">
                  <c:v>43104</c:v>
                </c:pt>
                <c:pt idx="4">
                  <c:v>43105</c:v>
                </c:pt>
                <c:pt idx="5">
                  <c:v>43106</c:v>
                </c:pt>
                <c:pt idx="6">
                  <c:v>43107</c:v>
                </c:pt>
                <c:pt idx="7">
                  <c:v>43108</c:v>
                </c:pt>
                <c:pt idx="8">
                  <c:v>43109</c:v>
                </c:pt>
                <c:pt idx="9">
                  <c:v>43110</c:v>
                </c:pt>
                <c:pt idx="10">
                  <c:v>43111</c:v>
                </c:pt>
                <c:pt idx="11">
                  <c:v>43112</c:v>
                </c:pt>
                <c:pt idx="12">
                  <c:v>43113</c:v>
                </c:pt>
                <c:pt idx="13">
                  <c:v>43114</c:v>
                </c:pt>
                <c:pt idx="14">
                  <c:v>43115</c:v>
                </c:pt>
                <c:pt idx="15">
                  <c:v>43116</c:v>
                </c:pt>
                <c:pt idx="16">
                  <c:v>43117</c:v>
                </c:pt>
                <c:pt idx="17">
                  <c:v>43118</c:v>
                </c:pt>
                <c:pt idx="18">
                  <c:v>43119</c:v>
                </c:pt>
                <c:pt idx="19">
                  <c:v>43120</c:v>
                </c:pt>
                <c:pt idx="20">
                  <c:v>43121</c:v>
                </c:pt>
                <c:pt idx="21">
                  <c:v>43122</c:v>
                </c:pt>
                <c:pt idx="22">
                  <c:v>43123</c:v>
                </c:pt>
                <c:pt idx="23">
                  <c:v>43124</c:v>
                </c:pt>
                <c:pt idx="24">
                  <c:v>43125</c:v>
                </c:pt>
                <c:pt idx="25">
                  <c:v>43126</c:v>
                </c:pt>
                <c:pt idx="26">
                  <c:v>43127</c:v>
                </c:pt>
                <c:pt idx="27">
                  <c:v>43128</c:v>
                </c:pt>
                <c:pt idx="28">
                  <c:v>43129</c:v>
                </c:pt>
                <c:pt idx="29">
                  <c:v>43130</c:v>
                </c:pt>
              </c:numCache>
            </c:numRef>
          </c:cat>
          <c:val>
            <c:numRef>
              <c:f>calcs!$E$33:$AH$33</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6"/>
          <c:order val="3"/>
          <c:tx>
            <c:strRef>
              <c:f>calcs!$D$45</c:f>
              <c:strCache>
                <c:ptCount val="1"/>
                <c:pt idx="0">
                  <c:v>#NV</c:v>
                </c:pt>
              </c:strCache>
            </c:strRef>
          </c:tx>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calcs!$E$45:$AH$45</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2"/>
          <c:order val="4"/>
          <c:tx>
            <c:strRef>
              <c:f>calcs!$B$34</c:f>
              <c:strCache>
                <c:ptCount val="1"/>
                <c:pt idx="0">
                  <c:v>3</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cat>
            <c:numRef>
              <c:f>calcs!$E$31:$AH$31</c:f>
              <c:numCache>
                <c:formatCode>m/d/yyyy</c:formatCode>
                <c:ptCount val="30"/>
                <c:pt idx="0">
                  <c:v>43101</c:v>
                </c:pt>
                <c:pt idx="1">
                  <c:v>43102</c:v>
                </c:pt>
                <c:pt idx="2">
                  <c:v>43103</c:v>
                </c:pt>
                <c:pt idx="3">
                  <c:v>43104</c:v>
                </c:pt>
                <c:pt idx="4">
                  <c:v>43105</c:v>
                </c:pt>
                <c:pt idx="5">
                  <c:v>43106</c:v>
                </c:pt>
                <c:pt idx="6">
                  <c:v>43107</c:v>
                </c:pt>
                <c:pt idx="7">
                  <c:v>43108</c:v>
                </c:pt>
                <c:pt idx="8">
                  <c:v>43109</c:v>
                </c:pt>
                <c:pt idx="9">
                  <c:v>43110</c:v>
                </c:pt>
                <c:pt idx="10">
                  <c:v>43111</c:v>
                </c:pt>
                <c:pt idx="11">
                  <c:v>43112</c:v>
                </c:pt>
                <c:pt idx="12">
                  <c:v>43113</c:v>
                </c:pt>
                <c:pt idx="13">
                  <c:v>43114</c:v>
                </c:pt>
                <c:pt idx="14">
                  <c:v>43115</c:v>
                </c:pt>
                <c:pt idx="15">
                  <c:v>43116</c:v>
                </c:pt>
                <c:pt idx="16">
                  <c:v>43117</c:v>
                </c:pt>
                <c:pt idx="17">
                  <c:v>43118</c:v>
                </c:pt>
                <c:pt idx="18">
                  <c:v>43119</c:v>
                </c:pt>
                <c:pt idx="19">
                  <c:v>43120</c:v>
                </c:pt>
                <c:pt idx="20">
                  <c:v>43121</c:v>
                </c:pt>
                <c:pt idx="21">
                  <c:v>43122</c:v>
                </c:pt>
                <c:pt idx="22">
                  <c:v>43123</c:v>
                </c:pt>
                <c:pt idx="23">
                  <c:v>43124</c:v>
                </c:pt>
                <c:pt idx="24">
                  <c:v>43125</c:v>
                </c:pt>
                <c:pt idx="25">
                  <c:v>43126</c:v>
                </c:pt>
                <c:pt idx="26">
                  <c:v>43127</c:v>
                </c:pt>
                <c:pt idx="27">
                  <c:v>43128</c:v>
                </c:pt>
                <c:pt idx="28">
                  <c:v>43129</c:v>
                </c:pt>
                <c:pt idx="29">
                  <c:v>43130</c:v>
                </c:pt>
              </c:numCache>
            </c:numRef>
          </c:cat>
          <c:val>
            <c:numRef>
              <c:f>calcs!$E$34:$AH$34</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7"/>
          <c:order val="5"/>
          <c:tx>
            <c:strRef>
              <c:f>calcs!$D$46</c:f>
              <c:strCache>
                <c:ptCount val="1"/>
                <c:pt idx="0">
                  <c:v>#NV</c:v>
                </c:pt>
              </c:strCache>
            </c:strRef>
          </c:tx>
          <c:spPr>
            <a:ln cap="sq"/>
          </c:spPr>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calcs!$E$46:$AH$46</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3"/>
          <c:order val="6"/>
          <c:tx>
            <c:strRef>
              <c:f>calcs!$B$35</c:f>
              <c:strCache>
                <c:ptCount val="1"/>
                <c:pt idx="0">
                  <c:v>4</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cat>
            <c:numRef>
              <c:f>calcs!$E$31:$AH$31</c:f>
              <c:numCache>
                <c:formatCode>m/d/yyyy</c:formatCode>
                <c:ptCount val="30"/>
                <c:pt idx="0">
                  <c:v>43101</c:v>
                </c:pt>
                <c:pt idx="1">
                  <c:v>43102</c:v>
                </c:pt>
                <c:pt idx="2">
                  <c:v>43103</c:v>
                </c:pt>
                <c:pt idx="3">
                  <c:v>43104</c:v>
                </c:pt>
                <c:pt idx="4">
                  <c:v>43105</c:v>
                </c:pt>
                <c:pt idx="5">
                  <c:v>43106</c:v>
                </c:pt>
                <c:pt idx="6">
                  <c:v>43107</c:v>
                </c:pt>
                <c:pt idx="7">
                  <c:v>43108</c:v>
                </c:pt>
                <c:pt idx="8">
                  <c:v>43109</c:v>
                </c:pt>
                <c:pt idx="9">
                  <c:v>43110</c:v>
                </c:pt>
                <c:pt idx="10">
                  <c:v>43111</c:v>
                </c:pt>
                <c:pt idx="11">
                  <c:v>43112</c:v>
                </c:pt>
                <c:pt idx="12">
                  <c:v>43113</c:v>
                </c:pt>
                <c:pt idx="13">
                  <c:v>43114</c:v>
                </c:pt>
                <c:pt idx="14">
                  <c:v>43115</c:v>
                </c:pt>
                <c:pt idx="15">
                  <c:v>43116</c:v>
                </c:pt>
                <c:pt idx="16">
                  <c:v>43117</c:v>
                </c:pt>
                <c:pt idx="17">
                  <c:v>43118</c:v>
                </c:pt>
                <c:pt idx="18">
                  <c:v>43119</c:v>
                </c:pt>
                <c:pt idx="19">
                  <c:v>43120</c:v>
                </c:pt>
                <c:pt idx="20">
                  <c:v>43121</c:v>
                </c:pt>
                <c:pt idx="21">
                  <c:v>43122</c:v>
                </c:pt>
                <c:pt idx="22">
                  <c:v>43123</c:v>
                </c:pt>
                <c:pt idx="23">
                  <c:v>43124</c:v>
                </c:pt>
                <c:pt idx="24">
                  <c:v>43125</c:v>
                </c:pt>
                <c:pt idx="25">
                  <c:v>43126</c:v>
                </c:pt>
                <c:pt idx="26">
                  <c:v>43127</c:v>
                </c:pt>
                <c:pt idx="27">
                  <c:v>43128</c:v>
                </c:pt>
                <c:pt idx="28">
                  <c:v>43129</c:v>
                </c:pt>
                <c:pt idx="29">
                  <c:v>43130</c:v>
                </c:pt>
              </c:numCache>
            </c:numRef>
          </c:cat>
          <c:val>
            <c:numRef>
              <c:f>calcs!$E$35:$AH$35</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8"/>
          <c:order val="7"/>
          <c:tx>
            <c:strRef>
              <c:f>calcs!$D$47</c:f>
              <c:strCache>
                <c:ptCount val="1"/>
                <c:pt idx="0">
                  <c:v>#NV</c:v>
                </c:pt>
              </c:strCache>
            </c:strRef>
          </c:tx>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calcs!$E$47:$AH$47</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4"/>
          <c:order val="8"/>
          <c:tx>
            <c:strRef>
              <c:f>calcs!$B$36</c:f>
              <c:strCache>
                <c:ptCount val="1"/>
                <c:pt idx="0">
                  <c:v>5</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cat>
            <c:numRef>
              <c:f>calcs!$E$31:$AH$31</c:f>
              <c:numCache>
                <c:formatCode>m/d/yyyy</c:formatCode>
                <c:ptCount val="30"/>
                <c:pt idx="0">
                  <c:v>43101</c:v>
                </c:pt>
                <c:pt idx="1">
                  <c:v>43102</c:v>
                </c:pt>
                <c:pt idx="2">
                  <c:v>43103</c:v>
                </c:pt>
                <c:pt idx="3">
                  <c:v>43104</c:v>
                </c:pt>
                <c:pt idx="4">
                  <c:v>43105</c:v>
                </c:pt>
                <c:pt idx="5">
                  <c:v>43106</c:v>
                </c:pt>
                <c:pt idx="6">
                  <c:v>43107</c:v>
                </c:pt>
                <c:pt idx="7">
                  <c:v>43108</c:v>
                </c:pt>
                <c:pt idx="8">
                  <c:v>43109</c:v>
                </c:pt>
                <c:pt idx="9">
                  <c:v>43110</c:v>
                </c:pt>
                <c:pt idx="10">
                  <c:v>43111</c:v>
                </c:pt>
                <c:pt idx="11">
                  <c:v>43112</c:v>
                </c:pt>
                <c:pt idx="12">
                  <c:v>43113</c:v>
                </c:pt>
                <c:pt idx="13">
                  <c:v>43114</c:v>
                </c:pt>
                <c:pt idx="14">
                  <c:v>43115</c:v>
                </c:pt>
                <c:pt idx="15">
                  <c:v>43116</c:v>
                </c:pt>
                <c:pt idx="16">
                  <c:v>43117</c:v>
                </c:pt>
                <c:pt idx="17">
                  <c:v>43118</c:v>
                </c:pt>
                <c:pt idx="18">
                  <c:v>43119</c:v>
                </c:pt>
                <c:pt idx="19">
                  <c:v>43120</c:v>
                </c:pt>
                <c:pt idx="20">
                  <c:v>43121</c:v>
                </c:pt>
                <c:pt idx="21">
                  <c:v>43122</c:v>
                </c:pt>
                <c:pt idx="22">
                  <c:v>43123</c:v>
                </c:pt>
                <c:pt idx="23">
                  <c:v>43124</c:v>
                </c:pt>
                <c:pt idx="24">
                  <c:v>43125</c:v>
                </c:pt>
                <c:pt idx="25">
                  <c:v>43126</c:v>
                </c:pt>
                <c:pt idx="26">
                  <c:v>43127</c:v>
                </c:pt>
                <c:pt idx="27">
                  <c:v>43128</c:v>
                </c:pt>
                <c:pt idx="28">
                  <c:v>43129</c:v>
                </c:pt>
                <c:pt idx="29">
                  <c:v>43130</c:v>
                </c:pt>
              </c:numCache>
            </c:numRef>
          </c:cat>
          <c:val>
            <c:numRef>
              <c:f>calcs!$E$36:$AH$36</c:f>
              <c:numCache>
                <c:formatCode>General</c:formatCode>
                <c:ptCount val="30"/>
                <c:pt idx="0">
                  <c:v>#N/A</c:v>
                </c:pt>
                <c:pt idx="1">
                  <c:v>#N/A</c:v>
                </c:pt>
                <c:pt idx="2">
                  <c:v>#N/A</c:v>
                </c:pt>
                <c:pt idx="3">
                  <c:v>7.3000000000000007</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9"/>
          <c:order val="9"/>
          <c:tx>
            <c:strRef>
              <c:f>calcs!$D$48</c:f>
              <c:strCache>
                <c:ptCount val="1"/>
                <c:pt idx="0">
                  <c:v>ZÜRICH - ZRH</c:v>
                </c:pt>
              </c:strCache>
            </c:strRef>
          </c:tx>
          <c:marker>
            <c:symbol val="circle"/>
            <c:size val="9"/>
            <c:spPr>
              <a:solidFill>
                <a:schemeClr val="accent1"/>
              </a:solidFill>
              <a:ln>
                <a:solidFill>
                  <a:schemeClr val="accent1"/>
                </a:solidFill>
              </a:ln>
            </c:spPr>
          </c:marker>
          <c:dLbls>
            <c:dLbl>
              <c:idx val="3"/>
              <c:layout/>
              <c:tx>
                <c:rich>
                  <a:bodyPr/>
                  <a:lstStyle/>
                  <a:p>
                    <a:fld id="{BE3E0439-EEBA-469E-912B-C7937C6D2FA2}" type="SERIESNAME">
                      <a:rPr lang="en-US" sz="1000"/>
                      <a:pPr/>
                      <a:t>[DATENREIHENNAME]</a:t>
                    </a:fld>
                    <a:endParaRPr lang="de-CH"/>
                  </a:p>
                </c:rich>
              </c:tx>
              <c:dLblPos val="l"/>
              <c:showLegendKey val="0"/>
              <c:showVal val="0"/>
              <c:showCatName val="0"/>
              <c:showSerName val="1"/>
              <c:showPercent val="0"/>
              <c:showBubbleSize val="0"/>
              <c:extLst>
                <c:ext xmlns:c15="http://schemas.microsoft.com/office/drawing/2012/chart" uri="{CE6537A1-D6FC-4f65-9D91-7224C49458BB}">
                  <c15:layout/>
                  <c15:dlblFieldTable/>
                  <c15:showDataLabelsRange val="0"/>
                </c:ext>
              </c:extLst>
            </c:dLbl>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calcs!$E$48:$AH$48</c:f>
              <c:numCache>
                <c:formatCode>General</c:formatCode>
                <c:ptCount val="30"/>
                <c:pt idx="0">
                  <c:v>#N/A</c:v>
                </c:pt>
                <c:pt idx="1">
                  <c:v>#N/A</c:v>
                </c:pt>
                <c:pt idx="2">
                  <c:v>#N/A</c:v>
                </c:pt>
                <c:pt idx="3">
                  <c:v>7.3000000000000007</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0"/>
          <c:order val="10"/>
          <c:tx>
            <c:strRef>
              <c:f>calcs!$B$37</c:f>
              <c:strCache>
                <c:ptCount val="1"/>
                <c:pt idx="0">
                  <c:v>6</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val>
            <c:numRef>
              <c:f>calcs!$E$37:$AH$37</c:f>
              <c:numCache>
                <c:formatCode>General</c:formatCode>
                <c:ptCount val="30"/>
                <c:pt idx="0">
                  <c:v>#N/A</c:v>
                </c:pt>
                <c:pt idx="1">
                  <c:v>#N/A</c:v>
                </c:pt>
                <c:pt idx="2">
                  <c:v>#N/A</c:v>
                </c:pt>
                <c:pt idx="3">
                  <c:v>6.3000000000000007</c:v>
                </c:pt>
                <c:pt idx="4">
                  <c:v>6.3000000000000007</c:v>
                </c:pt>
                <c:pt idx="5">
                  <c:v>6.3000000000000007</c:v>
                </c:pt>
                <c:pt idx="6">
                  <c:v>6.3000000000000007</c:v>
                </c:pt>
                <c:pt idx="7">
                  <c:v>6.3000000000000007</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1"/>
          <c:order val="11"/>
          <c:tx>
            <c:strRef>
              <c:f>calcs!$D$49</c:f>
              <c:strCache>
                <c:ptCount val="1"/>
                <c:pt idx="0">
                  <c:v>DUBAI</c:v>
                </c:pt>
              </c:strCache>
            </c:strRef>
          </c:tx>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calcs!$E$49:$AH$49</c:f>
              <c:numCache>
                <c:formatCode>General</c:formatCode>
                <c:ptCount val="30"/>
                <c:pt idx="0">
                  <c:v>#N/A</c:v>
                </c:pt>
                <c:pt idx="1">
                  <c:v>#N/A</c:v>
                </c:pt>
                <c:pt idx="2">
                  <c:v>#N/A</c:v>
                </c:pt>
                <c:pt idx="3">
                  <c:v>#N/A</c:v>
                </c:pt>
                <c:pt idx="4">
                  <c:v>#N/A</c:v>
                </c:pt>
                <c:pt idx="5">
                  <c:v>#N/A</c:v>
                </c:pt>
                <c:pt idx="6">
                  <c:v>#N/A</c:v>
                </c:pt>
                <c:pt idx="7">
                  <c:v>6.3000000000000007</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2"/>
          <c:order val="12"/>
          <c:tx>
            <c:strRef>
              <c:f>calcs!$B$38</c:f>
              <c:strCache>
                <c:ptCount val="1"/>
                <c:pt idx="0">
                  <c:v>7</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val>
            <c:numRef>
              <c:f>calcs!$E$38:$AH$38</c:f>
              <c:numCache>
                <c:formatCode>General</c:formatCode>
                <c:ptCount val="30"/>
                <c:pt idx="0">
                  <c:v>#N/A</c:v>
                </c:pt>
                <c:pt idx="1">
                  <c:v>#N/A</c:v>
                </c:pt>
                <c:pt idx="2">
                  <c:v>#N/A</c:v>
                </c:pt>
                <c:pt idx="3">
                  <c:v>#N/A</c:v>
                </c:pt>
                <c:pt idx="4">
                  <c:v>#N/A</c:v>
                </c:pt>
                <c:pt idx="5">
                  <c:v>#N/A</c:v>
                </c:pt>
                <c:pt idx="6">
                  <c:v>#N/A</c:v>
                </c:pt>
                <c:pt idx="7">
                  <c:v>5.3000000000000007</c:v>
                </c:pt>
                <c:pt idx="8">
                  <c:v>5.3000000000000007</c:v>
                </c:pt>
                <c:pt idx="9">
                  <c:v>5.3000000000000007</c:v>
                </c:pt>
                <c:pt idx="10">
                  <c:v>5.3000000000000007</c:v>
                </c:pt>
                <c:pt idx="11">
                  <c:v>5.3000000000000007</c:v>
                </c:pt>
                <c:pt idx="12">
                  <c:v>5.3000000000000007</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3"/>
          <c:order val="13"/>
          <c:tx>
            <c:strRef>
              <c:f>calcs!$D$50</c:f>
              <c:strCache>
                <c:ptCount val="1"/>
                <c:pt idx="0">
                  <c:v>SINGAPORE</c:v>
                </c:pt>
              </c:strCache>
            </c:strRef>
          </c:tx>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calcs!$E$50:$AH$50</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5.3000000000000007</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4"/>
          <c:order val="14"/>
          <c:tx>
            <c:strRef>
              <c:f>calcs!$B$39</c:f>
              <c:strCache>
                <c:ptCount val="1"/>
                <c:pt idx="0">
                  <c:v>8</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val>
            <c:numRef>
              <c:f>calcs!$E$39:$AH$39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4.3000000000000007</c:v>
                </c:pt>
                <c:pt idx="13">
                  <c:v>4.3000000000000007</c:v>
                </c:pt>
                <c:pt idx="14">
                  <c:v>4.3000000000000007</c:v>
                </c:pt>
                <c:pt idx="15">
                  <c:v>4.3000000000000007</c:v>
                </c:pt>
                <c:pt idx="16">
                  <c:v>4.3000000000000007</c:v>
                </c:pt>
                <c:pt idx="17">
                  <c:v>4.3000000000000007</c:v>
                </c:pt>
                <c:pt idx="18">
                  <c:v>4.3000000000000007</c:v>
                </c:pt>
                <c:pt idx="19">
                  <c:v>4.3000000000000007</c:v>
                </c:pt>
                <c:pt idx="20">
                  <c:v>4.3000000000000007</c:v>
                </c:pt>
                <c:pt idx="21">
                  <c:v>#N/A</c:v>
                </c:pt>
                <c:pt idx="22">
                  <c:v>#N/A</c:v>
                </c:pt>
                <c:pt idx="23">
                  <c:v>#N/A</c:v>
                </c:pt>
                <c:pt idx="24">
                  <c:v>#N/A</c:v>
                </c:pt>
                <c:pt idx="25">
                  <c:v>#N/A</c:v>
                </c:pt>
                <c:pt idx="26">
                  <c:v>#N/A</c:v>
                </c:pt>
                <c:pt idx="27">
                  <c:v>#N/A</c:v>
                </c:pt>
                <c:pt idx="28">
                  <c:v>#N/A</c:v>
                </c:pt>
                <c:pt idx="29">
                  <c:v>#N/A</c:v>
                </c:pt>
              </c:numCache>
            </c:numRef>
          </c:val>
          <c:smooth val="0"/>
        </c:ser>
        <c:ser>
          <c:idx val="15"/>
          <c:order val="15"/>
          <c:tx>
            <c:strRef>
              <c:f>calcs!$D$51</c:f>
              <c:strCache>
                <c:ptCount val="1"/>
                <c:pt idx="0">
                  <c:v>BANGKOK</c:v>
                </c:pt>
              </c:strCache>
            </c:strRef>
          </c:tx>
          <c:spPr>
            <a:ln cap="sq"/>
          </c:spPr>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calcs!$E$51:$AH$51</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4.3000000000000007</c:v>
                </c:pt>
                <c:pt idx="21">
                  <c:v>#N/A</c:v>
                </c:pt>
                <c:pt idx="22">
                  <c:v>#N/A</c:v>
                </c:pt>
                <c:pt idx="23">
                  <c:v>#N/A</c:v>
                </c:pt>
                <c:pt idx="24">
                  <c:v>#N/A</c:v>
                </c:pt>
                <c:pt idx="25">
                  <c:v>#N/A</c:v>
                </c:pt>
                <c:pt idx="26">
                  <c:v>#N/A</c:v>
                </c:pt>
                <c:pt idx="27">
                  <c:v>#N/A</c:v>
                </c:pt>
                <c:pt idx="28">
                  <c:v>#N/A</c:v>
                </c:pt>
                <c:pt idx="29">
                  <c:v>#N/A</c:v>
                </c:pt>
              </c:numCache>
            </c:numRef>
          </c:val>
          <c:smooth val="0"/>
        </c:ser>
        <c:ser>
          <c:idx val="16"/>
          <c:order val="16"/>
          <c:tx>
            <c:strRef>
              <c:f>calcs!$B$40</c:f>
              <c:strCache>
                <c:ptCount val="1"/>
                <c:pt idx="0">
                  <c:v>9</c:v>
                </c:pt>
              </c:strCache>
            </c:strRef>
          </c:tx>
          <c:spPr>
            <a:ln w="193675" cap="sq">
              <a:solidFill>
                <a:schemeClr val="accent5">
                  <a:lumMod val="60000"/>
                  <a:lumOff val="40000"/>
                </a:schemeClr>
              </a:solidFill>
            </a:ln>
          </c:spPr>
          <c:marker>
            <c:symbol val="square"/>
            <c:size val="14"/>
            <c:spPr>
              <a:solidFill>
                <a:schemeClr val="accent5">
                  <a:lumMod val="60000"/>
                  <a:lumOff val="40000"/>
                </a:schemeClr>
              </a:solidFill>
              <a:ln>
                <a:noFill/>
              </a:ln>
            </c:spPr>
          </c:marker>
          <c:val>
            <c:numRef>
              <c:f>calcs!$E$40:$AH$40</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3.3000000000000007</c:v>
                </c:pt>
                <c:pt idx="21">
                  <c:v>3.3000000000000007</c:v>
                </c:pt>
                <c:pt idx="22">
                  <c:v>3.3000000000000007</c:v>
                </c:pt>
                <c:pt idx="23">
                  <c:v>3.3000000000000007</c:v>
                </c:pt>
                <c:pt idx="24">
                  <c:v>3.3000000000000007</c:v>
                </c:pt>
                <c:pt idx="25">
                  <c:v>3.3000000000000007</c:v>
                </c:pt>
                <c:pt idx="26">
                  <c:v>3.3000000000000007</c:v>
                </c:pt>
                <c:pt idx="27">
                  <c:v>3.3000000000000007</c:v>
                </c:pt>
                <c:pt idx="28">
                  <c:v>3.3000000000000007</c:v>
                </c:pt>
                <c:pt idx="29">
                  <c:v>3.3000000000000007</c:v>
                </c:pt>
              </c:numCache>
            </c:numRef>
          </c:val>
          <c:smooth val="0"/>
        </c:ser>
        <c:ser>
          <c:idx val="17"/>
          <c:order val="17"/>
          <c:tx>
            <c:strRef>
              <c:f>calcs!$D$52</c:f>
              <c:strCache>
                <c:ptCount val="1"/>
                <c:pt idx="0">
                  <c:v>SYDNEY</c:v>
                </c:pt>
              </c:strCache>
            </c:strRef>
          </c:tx>
          <c:marker>
            <c:symbol val="circle"/>
            <c:size val="9"/>
            <c:spPr>
              <a:solidFill>
                <a:schemeClr val="accent1"/>
              </a:solidFill>
              <a:ln>
                <a:solidFill>
                  <a:schemeClr val="accent1"/>
                </a:solidFill>
              </a:ln>
            </c:spPr>
          </c:marker>
          <c:dLbls>
            <c:spPr>
              <a:noFill/>
              <a:ln>
                <a:noFill/>
              </a:ln>
              <a:effectLst/>
            </c:spPr>
            <c:dLblPos val="l"/>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calcs!$E$52:$AH$52</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8"/>
          <c:order val="18"/>
          <c:tx>
            <c:v>Today</c:v>
          </c:tx>
          <c:marker>
            <c:symbol val="none"/>
          </c:marker>
          <c:errBars>
            <c:errDir val="y"/>
            <c:errBarType val="both"/>
            <c:errValType val="fixedVal"/>
            <c:noEndCap val="0"/>
            <c:val val="10"/>
            <c:spPr>
              <a:ln w="263525">
                <a:solidFill>
                  <a:schemeClr val="bg1">
                    <a:lumMod val="95000"/>
                  </a:schemeClr>
                </a:solidFill>
              </a:ln>
            </c:spPr>
          </c:errBars>
          <c:val>
            <c:numRef>
              <c:f>calcs!$E$56:$AH$56</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19"/>
          <c:order val="19"/>
          <c:tx>
            <c:strRef>
              <c:f>calcs!$D$58</c:f>
              <c:strCache>
                <c:ptCount val="1"/>
                <c:pt idx="0">
                  <c:v>Jan 2018</c:v>
                </c:pt>
              </c:strCache>
            </c:strRef>
          </c:tx>
          <c:spPr>
            <a:ln w="228600" cap="sq">
              <a:solidFill>
                <a:schemeClr val="accent3"/>
              </a:solidFill>
            </a:ln>
          </c:spPr>
          <c:marker>
            <c:symbol val="none"/>
          </c:marker>
          <c:val>
            <c:numRef>
              <c:f>calcs!$E$58:$AH$58</c:f>
              <c:numCache>
                <c:formatCode>General</c:formatCode>
                <c:ptCount val="30"/>
                <c:pt idx="0">
                  <c:v>0.5</c:v>
                </c:pt>
                <c:pt idx="1">
                  <c:v>0.5</c:v>
                </c:pt>
                <c:pt idx="2">
                  <c:v>0.5</c:v>
                </c:pt>
                <c:pt idx="3">
                  <c:v>0.5</c:v>
                </c:pt>
                <c:pt idx="4">
                  <c:v>0.5</c:v>
                </c:pt>
                <c:pt idx="5">
                  <c:v>0.5</c:v>
                </c:pt>
                <c:pt idx="6">
                  <c:v>0.5</c:v>
                </c:pt>
                <c:pt idx="7">
                  <c:v>0.5</c:v>
                </c:pt>
                <c:pt idx="8">
                  <c:v>0.5</c:v>
                </c:pt>
                <c:pt idx="9">
                  <c:v>0.5</c:v>
                </c:pt>
                <c:pt idx="10">
                  <c:v>0.5</c:v>
                </c:pt>
                <c:pt idx="11">
                  <c:v>0.5</c:v>
                </c:pt>
                <c:pt idx="12">
                  <c:v>0.5</c:v>
                </c:pt>
                <c:pt idx="13">
                  <c:v>0.5</c:v>
                </c:pt>
                <c:pt idx="14">
                  <c:v>0.5</c:v>
                </c:pt>
                <c:pt idx="15">
                  <c:v>0.5</c:v>
                </c:pt>
                <c:pt idx="16">
                  <c:v>0.5</c:v>
                </c:pt>
                <c:pt idx="17">
                  <c:v>0.5</c:v>
                </c:pt>
                <c:pt idx="18">
                  <c:v>0.5</c:v>
                </c:pt>
                <c:pt idx="19">
                  <c:v>0.5</c:v>
                </c:pt>
                <c:pt idx="20">
                  <c:v>0.5</c:v>
                </c:pt>
                <c:pt idx="21">
                  <c:v>0.5</c:v>
                </c:pt>
                <c:pt idx="22">
                  <c:v>0.5</c:v>
                </c:pt>
                <c:pt idx="23">
                  <c:v>0.5</c:v>
                </c:pt>
                <c:pt idx="24">
                  <c:v>0.5</c:v>
                </c:pt>
                <c:pt idx="25">
                  <c:v>0.5</c:v>
                </c:pt>
                <c:pt idx="26">
                  <c:v>0.5</c:v>
                </c:pt>
                <c:pt idx="27">
                  <c:v>0.5</c:v>
                </c:pt>
                <c:pt idx="28">
                  <c:v>0.5</c:v>
                </c:pt>
                <c:pt idx="29">
                  <c:v>0.5</c:v>
                </c:pt>
              </c:numCache>
            </c:numRef>
          </c:val>
          <c:smooth val="0"/>
        </c:ser>
        <c:ser>
          <c:idx val="20"/>
          <c:order val="20"/>
          <c:tx>
            <c:strRef>
              <c:f>calcs!$D$61</c:f>
              <c:strCache>
                <c:ptCount val="1"/>
                <c:pt idx="0">
                  <c:v>Feb 2018</c:v>
                </c:pt>
              </c:strCache>
            </c:strRef>
          </c:tx>
          <c:spPr>
            <a:ln w="228600" cap="sq">
              <a:solidFill>
                <a:schemeClr val="accent2"/>
              </a:solidFill>
            </a:ln>
          </c:spPr>
          <c:marker>
            <c:symbol val="none"/>
          </c:marker>
          <c:val>
            <c:numRef>
              <c:f>calcs!$E$61:$AH$61</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21"/>
          <c:order val="21"/>
          <c:tx>
            <c:strRef>
              <c:f>calcs!$D$66</c:f>
              <c:strCache>
                <c:ptCount val="1"/>
                <c:pt idx="0">
                  <c:v>Feb 2018</c:v>
                </c:pt>
              </c:strCache>
            </c:strRef>
          </c:tx>
          <c:marker>
            <c:symbol val="none"/>
          </c:marker>
          <c:dLbls>
            <c:spPr>
              <a:noFill/>
              <a:ln>
                <a:noFill/>
              </a:ln>
              <a:effectLst/>
            </c:spPr>
            <c:txPr>
              <a:bodyPr/>
              <a:lstStyle/>
              <a:p>
                <a:pPr>
                  <a:defRPr sz="1200">
                    <a:solidFill>
                      <a:schemeClr val="bg1"/>
                    </a:solidFill>
                  </a:defRPr>
                </a:pPr>
                <a:endParaRPr lang="de-DE"/>
              </a:p>
            </c:txPr>
            <c:dLblPos val="ct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calcs!$E$66:$AH$66</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22"/>
          <c:order val="22"/>
          <c:tx>
            <c:strRef>
              <c:f>calcs!$D$65</c:f>
              <c:strCache>
                <c:ptCount val="1"/>
                <c:pt idx="0">
                  <c:v>Jan 2018</c:v>
                </c:pt>
              </c:strCache>
            </c:strRef>
          </c:tx>
          <c:spPr>
            <a:ln w="209550" cap="sq"/>
          </c:spPr>
          <c:marker>
            <c:symbol val="none"/>
          </c:marker>
          <c:dPt>
            <c:idx val="2"/>
            <c:bubble3D val="0"/>
            <c:spPr>
              <a:ln w="28575" cap="sq"/>
            </c:spPr>
          </c:dPt>
          <c:dLbls>
            <c:spPr>
              <a:noFill/>
              <a:ln>
                <a:noFill/>
              </a:ln>
              <a:effectLst/>
            </c:spPr>
            <c:txPr>
              <a:bodyPr/>
              <a:lstStyle/>
              <a:p>
                <a:pPr>
                  <a:defRPr sz="1200">
                    <a:solidFill>
                      <a:schemeClr val="bg1"/>
                    </a:solidFill>
                  </a:defRPr>
                </a:pPr>
                <a:endParaRPr lang="de-DE"/>
              </a:p>
            </c:txPr>
            <c:dLblPos val="ct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calcs!$E$65:$AH$65</c:f>
              <c:numCache>
                <c:formatCode>General</c:formatCode>
                <c:ptCount val="30"/>
                <c:pt idx="0">
                  <c:v>#N/A</c:v>
                </c:pt>
                <c:pt idx="1">
                  <c:v>0.5</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ser>
          <c:idx val="24"/>
          <c:order val="23"/>
          <c:tx>
            <c:v>Day Dot Line</c:v>
          </c:tx>
          <c:spPr>
            <a:ln w="15875">
              <a:solidFill>
                <a:schemeClr val="tx2"/>
              </a:solidFill>
            </a:ln>
          </c:spPr>
          <c:marker>
            <c:symbol val="circle"/>
            <c:size val="5"/>
            <c:spPr>
              <a:solidFill>
                <a:schemeClr val="tx2"/>
              </a:solidFill>
              <a:ln>
                <a:noFill/>
              </a:ln>
            </c:spPr>
          </c:marker>
          <c:dLbls>
            <c:dLbl>
              <c:idx val="0"/>
              <c:layout/>
              <c:tx>
                <c:strRef>
                  <c:f>calcs!$E$72</c:f>
                  <c:strCache>
                    <c:ptCount val="1"/>
                    <c:pt idx="0">
                      <c:v>01</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{47F459F1-C9BA-46A5-9AD3-5E348CFFA673}</c15:txfldGUID>
                      <c15:f>calcs!$E$72</c15:f>
                      <c15:dlblFieldTableCache>
                        <c:ptCount val="1"/>
                        <c:pt idx="0">
                          <c:v>01</c:v>
                        </c:pt>
                      </c15:dlblFieldTableCache>
                    </c15:dlblFTEntry>
                  </c15:dlblFieldTable>
                  <c15:showDataLabelsRange val="0"/>
                </c:ext>
              </c:extLst>
            </c:dLbl>
            <c:dLbl>
              <c:idx val="1"/>
              <c:layout/>
              <c:tx>
                <c:strRef>
                  <c:f>calcs!$F$72</c:f>
                  <c:strCache>
                    <c:ptCount val="1"/>
                    <c:pt idx="0">
                      <c:v>02</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{4F447AAF-9D01-4F4A-9CE3-2E9B021C45CE}</c15:txfldGUID>
                      <c15:f>calcs!$F$72</c15:f>
                      <c15:dlblFieldTableCache>
                        <c:ptCount val="1"/>
                        <c:pt idx="0">
                          <c:v>02</c:v>
                        </c:pt>
                      </c15:dlblFieldTableCache>
                    </c15:dlblFTEntry>
                  </c15:dlblFieldTable>
                  <c15:showDataLabelsRange val="0"/>
                </c:ext>
              </c:extLst>
            </c:dLbl>
            <c:dLbl>
              <c:idx val="2"/>
              <c:layout/>
              <c:tx>
                <c:strRef>
                  <c:f>calcs!$G$72</c:f>
                  <c:strCache>
                    <c:ptCount val="1"/>
                    <c:pt idx="0">
                      <c:v>03</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{AE853099-4DE5-4C4F-9A90-CD69D32919BA}</c15:txfldGUID>
                      <c15:f>calcs!$G$72</c15:f>
                      <c15:dlblFieldTableCache>
                        <c:ptCount val="1"/>
                        <c:pt idx="0">
                          <c:v>03</c:v>
                        </c:pt>
                      </c15:dlblFieldTableCache>
                    </c15:dlblFTEntry>
                  </c15:dlblFieldTable>
                  <c15:showDataLabelsRange val="0"/>
                </c:ext>
              </c:extLst>
            </c:dLbl>
            <c:dLbl>
              <c:idx val="3"/>
              <c:layout/>
              <c:tx>
                <c:strRef>
                  <c:f>calcs!$H$72</c:f>
                  <c:strCache>
                    <c:ptCount val="1"/>
                    <c:pt idx="0">
                      <c:v>04</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{D627AE0A-81C4-4F07-BAFB-FDB0BB8B43E2}</c15:txfldGUID>
                      <c15:f>calcs!$H$72</c15:f>
                      <c15:dlblFieldTableCache>
                        <c:ptCount val="1"/>
                        <c:pt idx="0">
                          <c:v>04</c:v>
                        </c:pt>
                      </c15:dlblFieldTableCache>
                    </c15:dlblFTEntry>
                  </c15:dlblFieldTable>
                  <c15:showDataLabelsRange val="0"/>
                </c:ext>
              </c:extLst>
            </c:dLbl>
            <c:dLbl>
              <c:idx val="4"/>
              <c:layout/>
              <c:tx>
                <c:strRef>
                  <c:f>calcs!$I$72</c:f>
                  <c:strCache>
                    <c:ptCount val="1"/>
                    <c:pt idx="0">
                      <c:v>05</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{6952B28E-2E3E-4EF4-8D48-BF20AB0B8078}</c15:txfldGUID>
                      <c15:f>calcs!$I$72</c15:f>
                      <c15:dlblFieldTableCache>
                        <c:ptCount val="1"/>
                        <c:pt idx="0">
                          <c:v>05</c:v>
                        </c:pt>
                      </c15:dlblFieldTableCache>
                    </c15:dlblFTEntry>
                  </c15:dlblFieldTable>
                  <c15:showDataLabelsRange val="0"/>
                </c:ext>
              </c:extLst>
            </c:dLbl>
            <c:dLbl>
              <c:idx val="5"/>
              <c:layout/>
              <c:tx>
                <c:strRef>
                  <c:f>calcs!$J$72</c:f>
                  <c:strCache>
                    <c:ptCount val="1"/>
                    <c:pt idx="0">
                      <c:v>06</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{F38EF48E-4459-41CA-9C0A-D6A5E33999A1}</c15:txfldGUID>
                      <c15:f>calcs!$J$72</c15:f>
                      <c15:dlblFieldTableCache>
                        <c:ptCount val="1"/>
                        <c:pt idx="0">
                          <c:v>06</c:v>
                        </c:pt>
                      </c15:dlblFieldTableCache>
                    </c15:dlblFTEntry>
                  </c15:dlblFieldTable>
                  <c15:showDataLabelsRange val="0"/>
                </c:ext>
              </c:extLst>
            </c:dLbl>
            <c:dLbl>
              <c:idx val="6"/>
              <c:layout/>
              <c:tx>
                <c:strRef>
                  <c:f>calcs!$K$72</c:f>
                  <c:strCache>
                    <c:ptCount val="1"/>
                    <c:pt idx="0">
                      <c:v>07</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{A7B84F08-9343-4C3C-82C9-39A0CDD4BBB8}</c15:txfldGUID>
                      <c15:f>calcs!$K$72</c15:f>
                      <c15:dlblFieldTableCache>
                        <c:ptCount val="1"/>
                        <c:pt idx="0">
                          <c:v>07</c:v>
                        </c:pt>
                      </c15:dlblFieldTableCache>
                    </c15:dlblFTEntry>
                  </c15:dlblFieldTable>
                  <c15:showDataLabelsRange val="0"/>
                </c:ext>
              </c:extLst>
            </c:dLbl>
            <c:dLbl>
              <c:idx val="7"/>
              <c:layout/>
              <c:tx>
                <c:strRef>
                  <c:f>calcs!$L$72</c:f>
                  <c:strCache>
                    <c:ptCount val="1"/>
                    <c:pt idx="0">
                      <c:v>08</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{DCE489DC-4B48-4E46-BDE6-56D7964ED9C8}</c15:txfldGUID>
                      <c15:f>calcs!$L$72</c15:f>
                      <c15:dlblFieldTableCache>
                        <c:ptCount val="1"/>
                        <c:pt idx="0">
                          <c:v>08</c:v>
                        </c:pt>
                      </c15:dlblFieldTableCache>
                    </c15:dlblFTEntry>
                  </c15:dlblFieldTable>
                  <c15:showDataLabelsRange val="0"/>
                </c:ext>
              </c:extLst>
            </c:dLbl>
            <c:dLbl>
              <c:idx val="8"/>
              <c:layout/>
              <c:tx>
                <c:strRef>
                  <c:f>calcs!$M$72</c:f>
                  <c:strCache>
                    <c:ptCount val="1"/>
                    <c:pt idx="0">
                      <c:v>09</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{475D08BC-C3DF-48E3-B3A5-1E43C93A8CF2}</c15:txfldGUID>
                      <c15:f>calcs!$M$72</c15:f>
                      <c15:dlblFieldTableCache>
                        <c:ptCount val="1"/>
                        <c:pt idx="0">
                          <c:v>09</c:v>
                        </c:pt>
                      </c15:dlblFieldTableCache>
                    </c15:dlblFTEntry>
                  </c15:dlblFieldTable>
                  <c15:showDataLabelsRange val="0"/>
                </c:ext>
              </c:extLst>
            </c:dLbl>
            <c:dLbl>
              <c:idx val="9"/>
              <c:layout/>
              <c:tx>
                <c:strRef>
                  <c:f>calcs!$N$72</c:f>
                  <c:strCache>
                    <c:ptCount val="1"/>
                    <c:pt idx="0">
                      <c:v>10</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{7F6B2F43-8494-4BFE-8218-8897D9E8BE98}</c15:txfldGUID>
                      <c15:f>calcs!$N$72</c15:f>
                      <c15:dlblFieldTableCache>
                        <c:ptCount val="1"/>
                        <c:pt idx="0">
                          <c:v>10</c:v>
                        </c:pt>
                      </c15:dlblFieldTableCache>
                    </c15:dlblFTEntry>
                  </c15:dlblFieldTable>
                  <c15:showDataLabelsRange val="0"/>
                </c:ext>
              </c:extLst>
            </c:dLbl>
            <c:dLbl>
              <c:idx val="10"/>
              <c:layout/>
              <c:tx>
                <c:strRef>
                  <c:f>calcs!$O$72</c:f>
                  <c:strCache>
                    <c:ptCount val="1"/>
                    <c:pt idx="0">
                      <c:v>11</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{136BC234-0AD9-41E1-A042-CC6F5DAFA4D9}</c15:txfldGUID>
                      <c15:f>calcs!$O$72</c15:f>
                      <c15:dlblFieldTableCache>
                        <c:ptCount val="1"/>
                        <c:pt idx="0">
                          <c:v>11</c:v>
                        </c:pt>
                      </c15:dlblFieldTableCache>
                    </c15:dlblFTEntry>
                  </c15:dlblFieldTable>
                  <c15:showDataLabelsRange val="0"/>
                </c:ext>
              </c:extLst>
            </c:dLbl>
            <c:dLbl>
              <c:idx val="11"/>
              <c:layout/>
              <c:tx>
                <c:strRef>
                  <c:f>calcs!$P$72</c:f>
                  <c:strCache>
                    <c:ptCount val="1"/>
                    <c:pt idx="0">
                      <c:v>12</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{E25A8FD7-7FAD-4C5C-98B7-4F88E4034F9E}</c15:txfldGUID>
                      <c15:f>calcs!$P$72</c15:f>
                      <c15:dlblFieldTableCache>
                        <c:ptCount val="1"/>
                        <c:pt idx="0">
                          <c:v>12</c:v>
                        </c:pt>
                      </c15:dlblFieldTableCache>
                    </c15:dlblFTEntry>
                  </c15:dlblFieldTable>
                  <c15:showDataLabelsRange val="0"/>
                </c:ext>
              </c:extLst>
            </c:dLbl>
            <c:dLbl>
              <c:idx val="12"/>
              <c:layout/>
              <c:tx>
                <c:strRef>
                  <c:f>calcs!$Q$72</c:f>
                  <c:strCache>
                    <c:ptCount val="1"/>
                    <c:pt idx="0">
                      <c:v>13</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{13B81D65-A1B0-4948-BAF0-CC9509D995FE}</c15:txfldGUID>
                      <c15:f>calcs!$Q$72</c15:f>
                      <c15:dlblFieldTableCache>
                        <c:ptCount val="1"/>
                        <c:pt idx="0">
                          <c:v>13</c:v>
                        </c:pt>
                      </c15:dlblFieldTableCache>
                    </c15:dlblFTEntry>
                  </c15:dlblFieldTable>
                  <c15:showDataLabelsRange val="0"/>
                </c:ext>
              </c:extLst>
            </c:dLbl>
            <c:dLbl>
              <c:idx val="13"/>
              <c:layout/>
              <c:tx>
                <c:strRef>
                  <c:f>calcs!$R$72</c:f>
                  <c:strCache>
                    <c:ptCount val="1"/>
                    <c:pt idx="0">
                      <c:v>14</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{343E3BC4-A0B8-444E-9A82-7EA3EE42D955}</c15:txfldGUID>
                      <c15:f>calcs!$R$72</c15:f>
                      <c15:dlblFieldTableCache>
                        <c:ptCount val="1"/>
                        <c:pt idx="0">
                          <c:v>14</c:v>
                        </c:pt>
                      </c15:dlblFieldTableCache>
                    </c15:dlblFTEntry>
                  </c15:dlblFieldTable>
                  <c15:showDataLabelsRange val="0"/>
                </c:ext>
              </c:extLst>
            </c:dLbl>
            <c:dLbl>
              <c:idx val="14"/>
              <c:layout/>
              <c:tx>
                <c:strRef>
                  <c:f>calcs!$S$72</c:f>
                  <c:strCache>
                    <c:ptCount val="1"/>
                    <c:pt idx="0">
                      <c:v>15</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{76CB5C3B-E548-4B55-BF7A-4A24F3FE8277}</c15:txfldGUID>
                      <c15:f>calcs!$S$72</c15:f>
                      <c15:dlblFieldTableCache>
                        <c:ptCount val="1"/>
                        <c:pt idx="0">
                          <c:v>15</c:v>
                        </c:pt>
                      </c15:dlblFieldTableCache>
                    </c15:dlblFTEntry>
                  </c15:dlblFieldTable>
                  <c15:showDataLabelsRange val="0"/>
                </c:ext>
              </c:extLst>
            </c:dLbl>
            <c:dLbl>
              <c:idx val="15"/>
              <c:layout/>
              <c:tx>
                <c:strRef>
                  <c:f>calcs!$T$72</c:f>
                  <c:strCache>
                    <c:ptCount val="1"/>
                    <c:pt idx="0">
                      <c:v>16</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{C7F525DC-39B7-4AB8-A2BE-E85383744441}</c15:txfldGUID>
                      <c15:f>calcs!$T$72</c15:f>
                      <c15:dlblFieldTableCache>
                        <c:ptCount val="1"/>
                        <c:pt idx="0">
                          <c:v>16</c:v>
                        </c:pt>
                      </c15:dlblFieldTableCache>
                    </c15:dlblFTEntry>
                  </c15:dlblFieldTable>
                  <c15:showDataLabelsRange val="0"/>
                </c:ext>
              </c:extLst>
            </c:dLbl>
            <c:dLbl>
              <c:idx val="16"/>
              <c:layout/>
              <c:tx>
                <c:strRef>
                  <c:f>calcs!$U$72</c:f>
                  <c:strCache>
                    <c:ptCount val="1"/>
                    <c:pt idx="0">
                      <c:v>17</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{7F518BDE-8FFE-4AFE-ABD2-7C0231427867}</c15:txfldGUID>
                      <c15:f>calcs!$U$72</c15:f>
                      <c15:dlblFieldTableCache>
                        <c:ptCount val="1"/>
                        <c:pt idx="0">
                          <c:v>17</c:v>
                        </c:pt>
                      </c15:dlblFieldTableCache>
                    </c15:dlblFTEntry>
                  </c15:dlblFieldTable>
                  <c15:showDataLabelsRange val="0"/>
                </c:ext>
              </c:extLst>
            </c:dLbl>
            <c:dLbl>
              <c:idx val="17"/>
              <c:layout/>
              <c:tx>
                <c:strRef>
                  <c:f>calcs!$V$72</c:f>
                  <c:strCache>
                    <c:ptCount val="1"/>
                    <c:pt idx="0">
                      <c:v>18</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{675CAADB-B14F-455C-99DC-FF0013ADDE47}</c15:txfldGUID>
                      <c15:f>calcs!$V$72</c15:f>
                      <c15:dlblFieldTableCache>
                        <c:ptCount val="1"/>
                        <c:pt idx="0">
                          <c:v>18</c:v>
                        </c:pt>
                      </c15:dlblFieldTableCache>
                    </c15:dlblFTEntry>
                  </c15:dlblFieldTable>
                  <c15:showDataLabelsRange val="0"/>
                </c:ext>
              </c:extLst>
            </c:dLbl>
            <c:dLbl>
              <c:idx val="18"/>
              <c:layout/>
              <c:tx>
                <c:strRef>
                  <c:f>calcs!$W$72</c:f>
                  <c:strCache>
                    <c:ptCount val="1"/>
                    <c:pt idx="0">
                      <c:v>19</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{85F9C723-8B91-468B-8590-EBD2FF294349}</c15:txfldGUID>
                      <c15:f>calcs!$W$72</c15:f>
                      <c15:dlblFieldTableCache>
                        <c:ptCount val="1"/>
                        <c:pt idx="0">
                          <c:v>19</c:v>
                        </c:pt>
                      </c15:dlblFieldTableCache>
                    </c15:dlblFTEntry>
                  </c15:dlblFieldTable>
                  <c15:showDataLabelsRange val="0"/>
                </c:ext>
              </c:extLst>
            </c:dLbl>
            <c:dLbl>
              <c:idx val="19"/>
              <c:layout/>
              <c:tx>
                <c:strRef>
                  <c:f>calcs!$X$72</c:f>
                  <c:strCache>
                    <c:ptCount val="1"/>
                    <c:pt idx="0">
                      <c:v>20</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{46889B61-2D4E-4A04-96A6-7DA7ED95FF69}</c15:txfldGUID>
                      <c15:f>calcs!$X$72</c15:f>
                      <c15:dlblFieldTableCache>
                        <c:ptCount val="1"/>
                        <c:pt idx="0">
                          <c:v>20</c:v>
                        </c:pt>
                      </c15:dlblFieldTableCache>
                    </c15:dlblFTEntry>
                  </c15:dlblFieldTable>
                  <c15:showDataLabelsRange val="0"/>
                </c:ext>
              </c:extLst>
            </c:dLbl>
            <c:dLbl>
              <c:idx val="20"/>
              <c:layout/>
              <c:tx>
                <c:strRef>
                  <c:f>calcs!$Y$72</c:f>
                  <c:strCache>
                    <c:ptCount val="1"/>
                    <c:pt idx="0">
                      <c:v>21</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{E579152C-B6D0-4814-8967-7EF5C82A5891}</c15:txfldGUID>
                      <c15:f>calcs!$Y$72</c15:f>
                      <c15:dlblFieldTableCache>
                        <c:ptCount val="1"/>
                        <c:pt idx="0">
                          <c:v>21</c:v>
                        </c:pt>
                      </c15:dlblFieldTableCache>
                    </c15:dlblFTEntry>
                  </c15:dlblFieldTable>
                  <c15:showDataLabelsRange val="0"/>
                </c:ext>
              </c:extLst>
            </c:dLbl>
            <c:dLbl>
              <c:idx val="21"/>
              <c:layout/>
              <c:tx>
                <c:strRef>
                  <c:f>calcs!$Z$72</c:f>
                  <c:strCache>
                    <c:ptCount val="1"/>
                    <c:pt idx="0">
                      <c:v>22</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{F91971E2-33BC-4541-B1EB-083B532DB760}</c15:txfldGUID>
                      <c15:f>calcs!$Z$72</c15:f>
                      <c15:dlblFieldTableCache>
                        <c:ptCount val="1"/>
                        <c:pt idx="0">
                          <c:v>22</c:v>
                        </c:pt>
                      </c15:dlblFieldTableCache>
                    </c15:dlblFTEntry>
                  </c15:dlblFieldTable>
                  <c15:showDataLabelsRange val="0"/>
                </c:ext>
              </c:extLst>
            </c:dLbl>
            <c:dLbl>
              <c:idx val="22"/>
              <c:layout/>
              <c:tx>
                <c:strRef>
                  <c:f>calcs!$AA$72</c:f>
                  <c:strCache>
                    <c:ptCount val="1"/>
                    <c:pt idx="0">
                      <c:v>23</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{180A2C4D-C985-4DD5-A7F8-59C7EB136D63}</c15:txfldGUID>
                      <c15:f>calcs!$AA$72</c15:f>
                      <c15:dlblFieldTableCache>
                        <c:ptCount val="1"/>
                        <c:pt idx="0">
                          <c:v>23</c:v>
                        </c:pt>
                      </c15:dlblFieldTableCache>
                    </c15:dlblFTEntry>
                  </c15:dlblFieldTable>
                  <c15:showDataLabelsRange val="0"/>
                </c:ext>
              </c:extLst>
            </c:dLbl>
            <c:dLbl>
              <c:idx val="23"/>
              <c:layout/>
              <c:tx>
                <c:strRef>
                  <c:f>calcs!$AB$72</c:f>
                  <c:strCache>
                    <c:ptCount val="1"/>
                    <c:pt idx="0">
                      <c:v>24</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{EDCC0851-9D8C-467A-99C3-FF7E01B8DD66}</c15:txfldGUID>
                      <c15:f>calcs!$AB$72</c15:f>
                      <c15:dlblFieldTableCache>
                        <c:ptCount val="1"/>
                        <c:pt idx="0">
                          <c:v>24</c:v>
                        </c:pt>
                      </c15:dlblFieldTableCache>
                    </c15:dlblFTEntry>
                  </c15:dlblFieldTable>
                  <c15:showDataLabelsRange val="0"/>
                </c:ext>
              </c:extLst>
            </c:dLbl>
            <c:dLbl>
              <c:idx val="24"/>
              <c:layout/>
              <c:tx>
                <c:strRef>
                  <c:f>calcs!$AC$72</c:f>
                  <c:strCache>
                    <c:ptCount val="1"/>
                    <c:pt idx="0">
                      <c:v>25</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{B37592B1-4549-4ED1-83EC-791F4148FAAC}</c15:txfldGUID>
                      <c15:f>calcs!$AC$72</c15:f>
                      <c15:dlblFieldTableCache>
                        <c:ptCount val="1"/>
                        <c:pt idx="0">
                          <c:v>25</c:v>
                        </c:pt>
                      </c15:dlblFieldTableCache>
                    </c15:dlblFTEntry>
                  </c15:dlblFieldTable>
                  <c15:showDataLabelsRange val="0"/>
                </c:ext>
              </c:extLst>
            </c:dLbl>
            <c:dLbl>
              <c:idx val="25"/>
              <c:layout/>
              <c:tx>
                <c:strRef>
                  <c:f>calcs!$AD$72</c:f>
                  <c:strCache>
                    <c:ptCount val="1"/>
                    <c:pt idx="0">
                      <c:v>26</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{96E42A33-95E9-4BA4-BD30-FFD232E9DEF3}</c15:txfldGUID>
                      <c15:f>calcs!$AD$72</c15:f>
                      <c15:dlblFieldTableCache>
                        <c:ptCount val="1"/>
                        <c:pt idx="0">
                          <c:v>26</c:v>
                        </c:pt>
                      </c15:dlblFieldTableCache>
                    </c15:dlblFTEntry>
                  </c15:dlblFieldTable>
                  <c15:showDataLabelsRange val="0"/>
                </c:ext>
              </c:extLst>
            </c:dLbl>
            <c:dLbl>
              <c:idx val="26"/>
              <c:layout/>
              <c:tx>
                <c:strRef>
                  <c:f>calcs!$AE$72</c:f>
                  <c:strCache>
                    <c:ptCount val="1"/>
                    <c:pt idx="0">
                      <c:v>27</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{2F79E760-3BF6-4F0E-A6BB-70D2B4568AE4}</c15:txfldGUID>
                      <c15:f>calcs!$AE$72</c15:f>
                      <c15:dlblFieldTableCache>
                        <c:ptCount val="1"/>
                        <c:pt idx="0">
                          <c:v>27</c:v>
                        </c:pt>
                      </c15:dlblFieldTableCache>
                    </c15:dlblFTEntry>
                  </c15:dlblFieldTable>
                  <c15:showDataLabelsRange val="0"/>
                </c:ext>
              </c:extLst>
            </c:dLbl>
            <c:dLbl>
              <c:idx val="27"/>
              <c:layout/>
              <c:tx>
                <c:strRef>
                  <c:f>calcs!$AF$72</c:f>
                  <c:strCache>
                    <c:ptCount val="1"/>
                    <c:pt idx="0">
                      <c:v>28</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{560C08C8-9CEB-4224-BA51-CCFF9840E8CC}</c15:txfldGUID>
                      <c15:f>calcs!$AF$72</c15:f>
                      <c15:dlblFieldTableCache>
                        <c:ptCount val="1"/>
                        <c:pt idx="0">
                          <c:v>28</c:v>
                        </c:pt>
                      </c15:dlblFieldTableCache>
                    </c15:dlblFTEntry>
                  </c15:dlblFieldTable>
                  <c15:showDataLabelsRange val="0"/>
                </c:ext>
              </c:extLst>
            </c:dLbl>
            <c:dLbl>
              <c:idx val="28"/>
              <c:layout/>
              <c:tx>
                <c:strRef>
                  <c:f>calcs!$AG$72</c:f>
                  <c:strCache>
                    <c:ptCount val="1"/>
                    <c:pt idx="0">
                      <c:v>29</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{8719906C-473A-458D-AE90-E325966AF9ED}</c15:txfldGUID>
                      <c15:f>calcs!$AG$72</c15:f>
                      <c15:dlblFieldTableCache>
                        <c:ptCount val="1"/>
                        <c:pt idx="0">
                          <c:v>29</c:v>
                        </c:pt>
                      </c15:dlblFieldTableCache>
                    </c15:dlblFTEntry>
                  </c15:dlblFieldTable>
                  <c15:showDataLabelsRange val="0"/>
                </c:ext>
              </c:extLst>
            </c:dLbl>
            <c:dLbl>
              <c:idx val="29"/>
              <c:layout/>
              <c:tx>
                <c:strRef>
                  <c:f>calcs!$AH$72</c:f>
                  <c:strCache>
                    <c:ptCount val="1"/>
                    <c:pt idx="0">
                      <c:v>30</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{893A93E9-0976-4A66-B33B-025495DA3380}</c15:txfldGUID>
                      <c15:f>calcs!$AH$72</c15:f>
                      <c15:dlblFieldTableCache>
                        <c:ptCount val="1"/>
                        <c:pt idx="0">
                          <c:v>30</c:v>
                        </c:pt>
                      </c15:dlblFieldTableCache>
                    </c15:dlblFTEntry>
                  </c15:dlblFieldTable>
                  <c15:showDataLabelsRange val="0"/>
                </c:ext>
              </c:extLst>
            </c:dLbl>
            <c:spPr>
              <a:noFill/>
              <a:ln>
                <a:noFill/>
              </a:ln>
              <a:effectLst/>
            </c:spPr>
            <c:txPr>
              <a:bodyPr/>
              <a:lstStyle/>
              <a:p>
                <a:pPr>
                  <a:defRPr sz="750"/>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calcs!$E$71:$AH$71</c:f>
              <c:numCache>
                <c:formatCode>General</c:formatCode>
                <c:ptCount val="30"/>
                <c:pt idx="0">
                  <c:v>1.3</c:v>
                </c:pt>
                <c:pt idx="1">
                  <c:v>1.3</c:v>
                </c:pt>
                <c:pt idx="2">
                  <c:v>1.3</c:v>
                </c:pt>
                <c:pt idx="3">
                  <c:v>1.3</c:v>
                </c:pt>
                <c:pt idx="4">
                  <c:v>1.3</c:v>
                </c:pt>
                <c:pt idx="5">
                  <c:v>1.3</c:v>
                </c:pt>
                <c:pt idx="6">
                  <c:v>1.3</c:v>
                </c:pt>
                <c:pt idx="7">
                  <c:v>1.3</c:v>
                </c:pt>
                <c:pt idx="8">
                  <c:v>1.3</c:v>
                </c:pt>
                <c:pt idx="9">
                  <c:v>1.3</c:v>
                </c:pt>
                <c:pt idx="10">
                  <c:v>1.3</c:v>
                </c:pt>
                <c:pt idx="11">
                  <c:v>1.3</c:v>
                </c:pt>
                <c:pt idx="12">
                  <c:v>1.3</c:v>
                </c:pt>
                <c:pt idx="13">
                  <c:v>1.3</c:v>
                </c:pt>
                <c:pt idx="14">
                  <c:v>1.3</c:v>
                </c:pt>
                <c:pt idx="15">
                  <c:v>1.3</c:v>
                </c:pt>
                <c:pt idx="16">
                  <c:v>1.3</c:v>
                </c:pt>
                <c:pt idx="17">
                  <c:v>1.3</c:v>
                </c:pt>
                <c:pt idx="18">
                  <c:v>1.3</c:v>
                </c:pt>
                <c:pt idx="19">
                  <c:v>1.3</c:v>
                </c:pt>
                <c:pt idx="20">
                  <c:v>1.3</c:v>
                </c:pt>
                <c:pt idx="21">
                  <c:v>1.3</c:v>
                </c:pt>
                <c:pt idx="22">
                  <c:v>1.3</c:v>
                </c:pt>
                <c:pt idx="23">
                  <c:v>1.3</c:v>
                </c:pt>
                <c:pt idx="24">
                  <c:v>1.3</c:v>
                </c:pt>
                <c:pt idx="25">
                  <c:v>1.3</c:v>
                </c:pt>
                <c:pt idx="26">
                  <c:v>1.3</c:v>
                </c:pt>
                <c:pt idx="27">
                  <c:v>1.3</c:v>
                </c:pt>
                <c:pt idx="28">
                  <c:v>1.3</c:v>
                </c:pt>
                <c:pt idx="29">
                  <c:v>1.3</c:v>
                </c:pt>
              </c:numCache>
            </c:numRef>
          </c:val>
          <c:smooth val="0"/>
        </c:ser>
        <c:ser>
          <c:idx val="23"/>
          <c:order val="24"/>
          <c:tx>
            <c:v>Day Dot Line For Text Labels</c:v>
          </c:tx>
          <c:spPr>
            <a:ln>
              <a:noFill/>
            </a:ln>
          </c:spPr>
          <c:marker>
            <c:symbol val="none"/>
          </c:marker>
          <c:dLbls>
            <c:dLbl>
              <c:idx val="0"/>
              <c:layout/>
              <c:tx>
                <c:strRef>
                  <c:f>calcs!$E$70</c:f>
                  <c:strCache>
                    <c:ptCount val="1"/>
                    <c:pt idx="0">
                      <c:v>MO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{F02B16B7-CF2B-4E53-B3FA-9BAC0FCD56CE}</c15:txfldGUID>
                      <c15:f>calcs!$E$70</c15:f>
                      <c15:dlblFieldTableCache>
                        <c:ptCount val="1"/>
                        <c:pt idx="0">
                          <c:v>MO</c:v>
                        </c:pt>
                      </c15:dlblFieldTableCache>
                    </c15:dlblFTEntry>
                  </c15:dlblFieldTable>
                  <c15:showDataLabelsRange val="0"/>
                </c:ext>
              </c:extLst>
            </c:dLbl>
            <c:dLbl>
              <c:idx val="1"/>
              <c:layout/>
              <c:tx>
                <c:strRef>
                  <c:f>calcs!$F$70</c:f>
                  <c:strCache>
                    <c:ptCount val="1"/>
                    <c:pt idx="0">
                      <c:v>DI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{78AE49C9-5E9F-46EA-8229-6406107AE528}</c15:txfldGUID>
                      <c15:f>calcs!$F$70</c15:f>
                      <c15:dlblFieldTableCache>
                        <c:ptCount val="1"/>
                        <c:pt idx="0">
                          <c:v>DI</c:v>
                        </c:pt>
                      </c15:dlblFieldTableCache>
                    </c15:dlblFTEntry>
                  </c15:dlblFieldTable>
                  <c15:showDataLabelsRange val="0"/>
                </c:ext>
              </c:extLst>
            </c:dLbl>
            <c:dLbl>
              <c:idx val="2"/>
              <c:layout/>
              <c:tx>
                <c:strRef>
                  <c:f>calcs!$G$70</c:f>
                  <c:strCache>
                    <c:ptCount val="1"/>
                    <c:pt idx="0">
                      <c:v>MI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{1D463AA7-7720-4BF1-ADA4-3234B237D050}</c15:txfldGUID>
                      <c15:f>calcs!$G$70</c15:f>
                      <c15:dlblFieldTableCache>
                        <c:ptCount val="1"/>
                        <c:pt idx="0">
                          <c:v>MI</c:v>
                        </c:pt>
                      </c15:dlblFieldTableCache>
                    </c15:dlblFTEntry>
                  </c15:dlblFieldTable>
                  <c15:showDataLabelsRange val="0"/>
                </c:ext>
              </c:extLst>
            </c:dLbl>
            <c:dLbl>
              <c:idx val="3"/>
              <c:layout/>
              <c:tx>
                <c:strRef>
                  <c:f>calcs!$H$70</c:f>
                  <c:strCache>
                    <c:ptCount val="1"/>
                    <c:pt idx="0">
                      <c:v>DO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{270EB671-A782-4494-85DB-107EB82EDAC6}</c15:txfldGUID>
                      <c15:f>calcs!$H$70</c15:f>
                      <c15:dlblFieldTableCache>
                        <c:ptCount val="1"/>
                        <c:pt idx="0">
                          <c:v>DO</c:v>
                        </c:pt>
                      </c15:dlblFieldTableCache>
                    </c15:dlblFTEntry>
                  </c15:dlblFieldTable>
                  <c15:showDataLabelsRange val="0"/>
                </c:ext>
              </c:extLst>
            </c:dLbl>
            <c:dLbl>
              <c:idx val="4"/>
              <c:layout/>
              <c:tx>
                <c:strRef>
                  <c:f>calcs!$I$70</c:f>
                  <c:strCache>
                    <c:ptCount val="1"/>
                    <c:pt idx="0">
                      <c:v>FR</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{9311E708-6405-40D8-A7E2-E9F8F262D713}</c15:txfldGUID>
                      <c15:f>calcs!$I$70</c15:f>
                      <c15:dlblFieldTableCache>
                        <c:ptCount val="1"/>
                        <c:pt idx="0">
                          <c:v>FR</c:v>
                        </c:pt>
                      </c15:dlblFieldTableCache>
                    </c15:dlblFTEntry>
                  </c15:dlblFieldTable>
                  <c15:showDataLabelsRange val="0"/>
                </c:ext>
              </c:extLst>
            </c:dLbl>
            <c:dLbl>
              <c:idx val="5"/>
              <c:layout/>
              <c:tx>
                <c:strRef>
                  <c:f>calcs!$J$70</c:f>
                  <c:strCache>
                    <c:ptCount val="1"/>
                    <c:pt idx="0">
                      <c:v>SA</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{9E1A663C-ACC6-4917-A7B0-94EF592AE924}</c15:txfldGUID>
                      <c15:f>calcs!$J$70</c15:f>
                      <c15:dlblFieldTableCache>
                        <c:ptCount val="1"/>
                        <c:pt idx="0">
                          <c:v>SA</c:v>
                        </c:pt>
                      </c15:dlblFieldTableCache>
                    </c15:dlblFTEntry>
                  </c15:dlblFieldTable>
                  <c15:showDataLabelsRange val="0"/>
                </c:ext>
              </c:extLst>
            </c:dLbl>
            <c:dLbl>
              <c:idx val="6"/>
              <c:layout/>
              <c:tx>
                <c:strRef>
                  <c:f>calcs!$K$70</c:f>
                  <c:strCache>
                    <c:ptCount val="1"/>
                    <c:pt idx="0">
                      <c:v>SO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{AD7546E4-CFD9-4971-8B9E-9F46481F5DF2}</c15:txfldGUID>
                      <c15:f>calcs!$K$70</c15:f>
                      <c15:dlblFieldTableCache>
                        <c:ptCount val="1"/>
                        <c:pt idx="0">
                          <c:v>SO</c:v>
                        </c:pt>
                      </c15:dlblFieldTableCache>
                    </c15:dlblFTEntry>
                  </c15:dlblFieldTable>
                  <c15:showDataLabelsRange val="0"/>
                </c:ext>
              </c:extLst>
            </c:dLbl>
            <c:dLbl>
              <c:idx val="7"/>
              <c:layout/>
              <c:tx>
                <c:strRef>
                  <c:f>calcs!$L$70</c:f>
                  <c:strCache>
                    <c:ptCount val="1"/>
                    <c:pt idx="0">
                      <c:v>MO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{31F8B29B-4F29-4928-856A-02BEE1121AEE}</c15:txfldGUID>
                      <c15:f>calcs!$L$70</c15:f>
                      <c15:dlblFieldTableCache>
                        <c:ptCount val="1"/>
                        <c:pt idx="0">
                          <c:v>MO</c:v>
                        </c:pt>
                      </c15:dlblFieldTableCache>
                    </c15:dlblFTEntry>
                  </c15:dlblFieldTable>
                  <c15:showDataLabelsRange val="0"/>
                </c:ext>
              </c:extLst>
            </c:dLbl>
            <c:dLbl>
              <c:idx val="8"/>
              <c:layout/>
              <c:tx>
                <c:strRef>
                  <c:f>calcs!$M$70</c:f>
                  <c:strCache>
                    <c:ptCount val="1"/>
                    <c:pt idx="0">
                      <c:v>DI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{40398E20-EFF1-43AE-895C-53E2756CA4BD}</c15:txfldGUID>
                      <c15:f>calcs!$M$70</c15:f>
                      <c15:dlblFieldTableCache>
                        <c:ptCount val="1"/>
                        <c:pt idx="0">
                          <c:v>DI</c:v>
                        </c:pt>
                      </c15:dlblFieldTableCache>
                    </c15:dlblFTEntry>
                  </c15:dlblFieldTable>
                  <c15:showDataLabelsRange val="0"/>
                </c:ext>
              </c:extLst>
            </c:dLbl>
            <c:dLbl>
              <c:idx val="9"/>
              <c:layout/>
              <c:tx>
                <c:strRef>
                  <c:f>calcs!$N$70</c:f>
                  <c:strCache>
                    <c:ptCount val="1"/>
                    <c:pt idx="0">
                      <c:v>MI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{D07871B4-7BC2-4E3E-9336-67875046CAE5}</c15:txfldGUID>
                      <c15:f>calcs!$N$70</c15:f>
                      <c15:dlblFieldTableCache>
                        <c:ptCount val="1"/>
                        <c:pt idx="0">
                          <c:v>MI</c:v>
                        </c:pt>
                      </c15:dlblFieldTableCache>
                    </c15:dlblFTEntry>
                  </c15:dlblFieldTable>
                  <c15:showDataLabelsRange val="0"/>
                </c:ext>
              </c:extLst>
            </c:dLbl>
            <c:dLbl>
              <c:idx val="10"/>
              <c:layout/>
              <c:tx>
                <c:strRef>
                  <c:f>calcs!$O$70</c:f>
                  <c:strCache>
                    <c:ptCount val="1"/>
                    <c:pt idx="0">
                      <c:v>DO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{EEA8E438-C472-46C3-9C30-70D1A6161344}</c15:txfldGUID>
                      <c15:f>calcs!$O$70</c15:f>
                      <c15:dlblFieldTableCache>
                        <c:ptCount val="1"/>
                        <c:pt idx="0">
                          <c:v>DO</c:v>
                        </c:pt>
                      </c15:dlblFieldTableCache>
                    </c15:dlblFTEntry>
                  </c15:dlblFieldTable>
                  <c15:showDataLabelsRange val="0"/>
                </c:ext>
              </c:extLst>
            </c:dLbl>
            <c:dLbl>
              <c:idx val="11"/>
              <c:layout/>
              <c:tx>
                <c:strRef>
                  <c:f>calcs!$P$70</c:f>
                  <c:strCache>
                    <c:ptCount val="1"/>
                    <c:pt idx="0">
                      <c:v>FR</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{1B52544F-8078-4710-B3E9-46BC63D3AF24}</c15:txfldGUID>
                      <c15:f>calcs!$P$70</c15:f>
                      <c15:dlblFieldTableCache>
                        <c:ptCount val="1"/>
                        <c:pt idx="0">
                          <c:v>FR</c:v>
                        </c:pt>
                      </c15:dlblFieldTableCache>
                    </c15:dlblFTEntry>
                  </c15:dlblFieldTable>
                  <c15:showDataLabelsRange val="0"/>
                </c:ext>
              </c:extLst>
            </c:dLbl>
            <c:dLbl>
              <c:idx val="12"/>
              <c:layout/>
              <c:tx>
                <c:strRef>
                  <c:f>calcs!$Q$70</c:f>
                  <c:strCache>
                    <c:ptCount val="1"/>
                    <c:pt idx="0">
                      <c:v>SA</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{00D46B52-48DE-40AD-90C6-2E450FD8D318}</c15:txfldGUID>
                      <c15:f>calcs!$Q$70</c15:f>
                      <c15:dlblFieldTableCache>
                        <c:ptCount val="1"/>
                        <c:pt idx="0">
                          <c:v>SA</c:v>
                        </c:pt>
                      </c15:dlblFieldTableCache>
                    </c15:dlblFTEntry>
                  </c15:dlblFieldTable>
                  <c15:showDataLabelsRange val="0"/>
                </c:ext>
              </c:extLst>
            </c:dLbl>
            <c:dLbl>
              <c:idx val="13"/>
              <c:layout/>
              <c:tx>
                <c:strRef>
                  <c:f>calcs!$R$70</c:f>
                  <c:strCache>
                    <c:ptCount val="1"/>
                    <c:pt idx="0">
                      <c:v>SO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{A9B6B346-751D-4F18-8ABD-2AF2DBE84502}</c15:txfldGUID>
                      <c15:f>calcs!$R$70</c15:f>
                      <c15:dlblFieldTableCache>
                        <c:ptCount val="1"/>
                        <c:pt idx="0">
                          <c:v>SO</c:v>
                        </c:pt>
                      </c15:dlblFieldTableCache>
                    </c15:dlblFTEntry>
                  </c15:dlblFieldTable>
                  <c15:showDataLabelsRange val="0"/>
                </c:ext>
              </c:extLst>
            </c:dLbl>
            <c:dLbl>
              <c:idx val="14"/>
              <c:layout/>
              <c:tx>
                <c:strRef>
                  <c:f>calcs!$S$70</c:f>
                  <c:strCache>
                    <c:ptCount val="1"/>
                    <c:pt idx="0">
                      <c:v>MO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{048967BC-936F-440E-82CA-6E1A90745D27}</c15:txfldGUID>
                      <c15:f>calcs!$S$70</c15:f>
                      <c15:dlblFieldTableCache>
                        <c:ptCount val="1"/>
                        <c:pt idx="0">
                          <c:v>MO</c:v>
                        </c:pt>
                      </c15:dlblFieldTableCache>
                    </c15:dlblFTEntry>
                  </c15:dlblFieldTable>
                  <c15:showDataLabelsRange val="0"/>
                </c:ext>
              </c:extLst>
            </c:dLbl>
            <c:dLbl>
              <c:idx val="15"/>
              <c:layout/>
              <c:tx>
                <c:strRef>
                  <c:f>calcs!$T$70</c:f>
                  <c:strCache>
                    <c:ptCount val="1"/>
                    <c:pt idx="0">
                      <c:v>DI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{480CD75E-4FE4-4336-AE5E-2725B9FE1F5D}</c15:txfldGUID>
                      <c15:f>calcs!$T$70</c15:f>
                      <c15:dlblFieldTableCache>
                        <c:ptCount val="1"/>
                        <c:pt idx="0">
                          <c:v>DI</c:v>
                        </c:pt>
                      </c15:dlblFieldTableCache>
                    </c15:dlblFTEntry>
                  </c15:dlblFieldTable>
                  <c15:showDataLabelsRange val="0"/>
                </c:ext>
              </c:extLst>
            </c:dLbl>
            <c:dLbl>
              <c:idx val="16"/>
              <c:layout/>
              <c:tx>
                <c:strRef>
                  <c:f>calcs!$U$70</c:f>
                  <c:strCache>
                    <c:ptCount val="1"/>
                    <c:pt idx="0">
                      <c:v>MI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{959BF1D3-0E23-4CC0-9EDD-8392E04C8091}</c15:txfldGUID>
                      <c15:f>calcs!$U$70</c15:f>
                      <c15:dlblFieldTableCache>
                        <c:ptCount val="1"/>
                        <c:pt idx="0">
                          <c:v>MI</c:v>
                        </c:pt>
                      </c15:dlblFieldTableCache>
                    </c15:dlblFTEntry>
                  </c15:dlblFieldTable>
                  <c15:showDataLabelsRange val="0"/>
                </c:ext>
              </c:extLst>
            </c:dLbl>
            <c:dLbl>
              <c:idx val="17"/>
              <c:layout/>
              <c:tx>
                <c:strRef>
                  <c:f>calcs!$V$70</c:f>
                  <c:strCache>
                    <c:ptCount val="1"/>
                    <c:pt idx="0">
                      <c:v>DO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{11E44F61-8FF0-4C09-AB40-56EF67F1832C}</c15:txfldGUID>
                      <c15:f>calcs!$V$70</c15:f>
                      <c15:dlblFieldTableCache>
                        <c:ptCount val="1"/>
                        <c:pt idx="0">
                          <c:v>DO</c:v>
                        </c:pt>
                      </c15:dlblFieldTableCache>
                    </c15:dlblFTEntry>
                  </c15:dlblFieldTable>
                  <c15:showDataLabelsRange val="0"/>
                </c:ext>
              </c:extLst>
            </c:dLbl>
            <c:dLbl>
              <c:idx val="18"/>
              <c:layout/>
              <c:tx>
                <c:strRef>
                  <c:f>calcs!$W$70</c:f>
                  <c:strCache>
                    <c:ptCount val="1"/>
                    <c:pt idx="0">
                      <c:v>FR</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{B4DB8B64-3F89-4E2C-8D47-7A55B501B5D1}</c15:txfldGUID>
                      <c15:f>calcs!$W$70</c15:f>
                      <c15:dlblFieldTableCache>
                        <c:ptCount val="1"/>
                        <c:pt idx="0">
                          <c:v>FR</c:v>
                        </c:pt>
                      </c15:dlblFieldTableCache>
                    </c15:dlblFTEntry>
                  </c15:dlblFieldTable>
                  <c15:showDataLabelsRange val="0"/>
                </c:ext>
              </c:extLst>
            </c:dLbl>
            <c:dLbl>
              <c:idx val="19"/>
              <c:layout/>
              <c:tx>
                <c:strRef>
                  <c:f>calcs!$X$70</c:f>
                  <c:strCache>
                    <c:ptCount val="1"/>
                    <c:pt idx="0">
                      <c:v>SA</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{0136C703-7EE5-427E-9C7F-3381C8295792}</c15:txfldGUID>
                      <c15:f>calcs!$X$70</c15:f>
                      <c15:dlblFieldTableCache>
                        <c:ptCount val="1"/>
                        <c:pt idx="0">
                          <c:v>SA</c:v>
                        </c:pt>
                      </c15:dlblFieldTableCache>
                    </c15:dlblFTEntry>
                  </c15:dlblFieldTable>
                  <c15:showDataLabelsRange val="0"/>
                </c:ext>
              </c:extLst>
            </c:dLbl>
            <c:dLbl>
              <c:idx val="20"/>
              <c:layout/>
              <c:tx>
                <c:strRef>
                  <c:f>calcs!$Y$70</c:f>
                  <c:strCache>
                    <c:ptCount val="1"/>
                    <c:pt idx="0">
                      <c:v>SO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{586E3B60-BC33-4AE8-AFB4-5D88B4F060F4}</c15:txfldGUID>
                      <c15:f>calcs!$Y$70</c15:f>
                      <c15:dlblFieldTableCache>
                        <c:ptCount val="1"/>
                        <c:pt idx="0">
                          <c:v>SO</c:v>
                        </c:pt>
                      </c15:dlblFieldTableCache>
                    </c15:dlblFTEntry>
                  </c15:dlblFieldTable>
                  <c15:showDataLabelsRange val="0"/>
                </c:ext>
              </c:extLst>
            </c:dLbl>
            <c:dLbl>
              <c:idx val="21"/>
              <c:layout/>
              <c:tx>
                <c:strRef>
                  <c:f>calcs!$Z$70</c:f>
                  <c:strCache>
                    <c:ptCount val="1"/>
                    <c:pt idx="0">
                      <c:v>MO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{65DBE179-BE21-4248-AF69-89CAC6306AAB}</c15:txfldGUID>
                      <c15:f>calcs!$Z$70</c15:f>
                      <c15:dlblFieldTableCache>
                        <c:ptCount val="1"/>
                        <c:pt idx="0">
                          <c:v>MO</c:v>
                        </c:pt>
                      </c15:dlblFieldTableCache>
                    </c15:dlblFTEntry>
                  </c15:dlblFieldTable>
                  <c15:showDataLabelsRange val="0"/>
                </c:ext>
              </c:extLst>
            </c:dLbl>
            <c:dLbl>
              <c:idx val="22"/>
              <c:layout/>
              <c:tx>
                <c:strRef>
                  <c:f>calcs!$AA$70</c:f>
                  <c:strCache>
                    <c:ptCount val="1"/>
                    <c:pt idx="0">
                      <c:v>DI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{7A0744FB-664B-4F84-BD62-1B8B6FDEB711}</c15:txfldGUID>
                      <c15:f>calcs!$AA$70</c15:f>
                      <c15:dlblFieldTableCache>
                        <c:ptCount val="1"/>
                        <c:pt idx="0">
                          <c:v>DI</c:v>
                        </c:pt>
                      </c15:dlblFieldTableCache>
                    </c15:dlblFTEntry>
                  </c15:dlblFieldTable>
                  <c15:showDataLabelsRange val="0"/>
                </c:ext>
              </c:extLst>
            </c:dLbl>
            <c:dLbl>
              <c:idx val="23"/>
              <c:layout/>
              <c:tx>
                <c:strRef>
                  <c:f>calcs!$AB$70</c:f>
                  <c:strCache>
                    <c:ptCount val="1"/>
                    <c:pt idx="0">
                      <c:v>MI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{1DD9470E-C82A-481C-B2C3-2F10B0B01FF8}</c15:txfldGUID>
                      <c15:f>calcs!$AB$70</c15:f>
                      <c15:dlblFieldTableCache>
                        <c:ptCount val="1"/>
                        <c:pt idx="0">
                          <c:v>MI</c:v>
                        </c:pt>
                      </c15:dlblFieldTableCache>
                    </c15:dlblFTEntry>
                  </c15:dlblFieldTable>
                  <c15:showDataLabelsRange val="0"/>
                </c:ext>
              </c:extLst>
            </c:dLbl>
            <c:dLbl>
              <c:idx val="24"/>
              <c:layout/>
              <c:tx>
                <c:strRef>
                  <c:f>calcs!$AC$70</c:f>
                  <c:strCache>
                    <c:ptCount val="1"/>
                    <c:pt idx="0">
                      <c:v>DO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{44D371B6-2A1A-4946-B0B5-510AE2662E9F}</c15:txfldGUID>
                      <c15:f>calcs!$AC$70</c15:f>
                      <c15:dlblFieldTableCache>
                        <c:ptCount val="1"/>
                        <c:pt idx="0">
                          <c:v>DO</c:v>
                        </c:pt>
                      </c15:dlblFieldTableCache>
                    </c15:dlblFTEntry>
                  </c15:dlblFieldTable>
                  <c15:showDataLabelsRange val="0"/>
                </c:ext>
              </c:extLst>
            </c:dLbl>
            <c:dLbl>
              <c:idx val="25"/>
              <c:layout/>
              <c:tx>
                <c:strRef>
                  <c:f>calcs!$AD$70</c:f>
                  <c:strCache>
                    <c:ptCount val="1"/>
                    <c:pt idx="0">
                      <c:v>FR</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{9760BD18-9159-4EC0-9148-81DE9FE02A8C}</c15:txfldGUID>
                      <c15:f>calcs!$AD$70</c15:f>
                      <c15:dlblFieldTableCache>
                        <c:ptCount val="1"/>
                        <c:pt idx="0">
                          <c:v>FR</c:v>
                        </c:pt>
                      </c15:dlblFieldTableCache>
                    </c15:dlblFTEntry>
                  </c15:dlblFieldTable>
                  <c15:showDataLabelsRange val="0"/>
                </c:ext>
              </c:extLst>
            </c:dLbl>
            <c:dLbl>
              <c:idx val="26"/>
              <c:layout/>
              <c:tx>
                <c:strRef>
                  <c:f>calcs!$AE$70</c:f>
                  <c:strCache>
                    <c:ptCount val="1"/>
                    <c:pt idx="0">
                      <c:v>SA</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{3615FC33-C2D7-4726-B8E6-46932AF2BCBC}</c15:txfldGUID>
                      <c15:f>calcs!$AE$70</c15:f>
                      <c15:dlblFieldTableCache>
                        <c:ptCount val="1"/>
                        <c:pt idx="0">
                          <c:v>SA</c:v>
                        </c:pt>
                      </c15:dlblFieldTableCache>
                    </c15:dlblFTEntry>
                  </c15:dlblFieldTable>
                  <c15:showDataLabelsRange val="0"/>
                </c:ext>
              </c:extLst>
            </c:dLbl>
            <c:dLbl>
              <c:idx val="27"/>
              <c:layout/>
              <c:tx>
                <c:strRef>
                  <c:f>calcs!$AF$70</c:f>
                  <c:strCache>
                    <c:ptCount val="1"/>
                    <c:pt idx="0">
                      <c:v>SO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{7B613F40-C376-4308-B641-FFF34BC359E3}</c15:txfldGUID>
                      <c15:f>calcs!$AF$70</c15:f>
                      <c15:dlblFieldTableCache>
                        <c:ptCount val="1"/>
                        <c:pt idx="0">
                          <c:v>SO</c:v>
                        </c:pt>
                      </c15:dlblFieldTableCache>
                    </c15:dlblFTEntry>
                  </c15:dlblFieldTable>
                  <c15:showDataLabelsRange val="0"/>
                </c:ext>
              </c:extLst>
            </c:dLbl>
            <c:dLbl>
              <c:idx val="28"/>
              <c:layout/>
              <c:tx>
                <c:strRef>
                  <c:f>calcs!$AG$70</c:f>
                  <c:strCache>
                    <c:ptCount val="1"/>
                    <c:pt idx="0">
                      <c:v>MO</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{18C29ABF-FBBA-48DD-AFDE-BC1A95982F1D}</c15:txfldGUID>
                      <c15:f>calcs!$AG$70</c15:f>
                      <c15:dlblFieldTableCache>
                        <c:ptCount val="1"/>
                        <c:pt idx="0">
                          <c:v>MO</c:v>
                        </c:pt>
                      </c15:dlblFieldTableCache>
                    </c15:dlblFTEntry>
                  </c15:dlblFieldTable>
                  <c15:showDataLabelsRange val="0"/>
                </c:ext>
              </c:extLst>
            </c:dLbl>
            <c:dLbl>
              <c:idx val="29"/>
              <c:layout/>
              <c:tx>
                <c:strRef>
                  <c:f>calcs!$AH$70</c:f>
                  <c:strCache>
                    <c:ptCount val="1"/>
                    <c:pt idx="0">
                      <c:v>DI</c:v>
                    </c:pt>
                  </c:strCache>
                </c:strRef>
              </c:tx>
              <c:dLblPos val="ctr"/>
              <c:showLegendKey val="0"/>
              <c:showVal val="1"/>
              <c:showCatName val="0"/>
              <c:showSerName val="0"/>
              <c:showPercent val="0"/>
              <c:showBubbleSize val="0"/>
              <c:extLst>
                <c:ext xmlns:c15="http://schemas.microsoft.com/office/drawing/2012/chart" uri="{CE6537A1-D6FC-4f65-9D91-7224C49458BB}">
                  <c15:layout/>
                  <c15:dlblFieldTable>
                    <c15:dlblFTEntry>
                      <c15:txfldGUID>{8352EB2F-1A48-4D11-86D2-3FC3964ADF46}</c15:txfldGUID>
                      <c15:f>calcs!$AH$70</c15:f>
                      <c15:dlblFieldTableCache>
                        <c:ptCount val="1"/>
                        <c:pt idx="0">
                          <c:v>DI</c:v>
                        </c:pt>
                      </c15:dlblFieldTableCache>
                    </c15:dlblFTEntry>
                  </c15:dlblFieldTable>
                  <c15:showDataLabelsRange val="0"/>
                </c:ext>
              </c:extLst>
            </c:dLbl>
            <c:spPr>
              <a:noFill/>
              <a:ln>
                <a:noFill/>
              </a:ln>
              <a:effectLst/>
            </c:spPr>
            <c:txPr>
              <a:bodyPr/>
              <a:lstStyle/>
              <a:p>
                <a:pPr>
                  <a:defRPr sz="750"/>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calcs!$E$69:$AH$69</c:f>
              <c:numCache>
                <c:formatCode>General</c:formatCode>
                <c:ptCount val="30"/>
                <c:pt idx="0">
                  <c:v>2.2999999999999998</c:v>
                </c:pt>
                <c:pt idx="1">
                  <c:v>2.2999999999999998</c:v>
                </c:pt>
                <c:pt idx="2">
                  <c:v>2.2999999999999998</c:v>
                </c:pt>
                <c:pt idx="3">
                  <c:v>2.2999999999999998</c:v>
                </c:pt>
                <c:pt idx="4">
                  <c:v>2.2999999999999998</c:v>
                </c:pt>
                <c:pt idx="5">
                  <c:v>2.2999999999999998</c:v>
                </c:pt>
                <c:pt idx="6">
                  <c:v>2.2999999999999998</c:v>
                </c:pt>
                <c:pt idx="7">
                  <c:v>2.2999999999999998</c:v>
                </c:pt>
                <c:pt idx="8">
                  <c:v>2.2999999999999998</c:v>
                </c:pt>
                <c:pt idx="9">
                  <c:v>2.2999999999999998</c:v>
                </c:pt>
                <c:pt idx="10">
                  <c:v>2.2999999999999998</c:v>
                </c:pt>
                <c:pt idx="11">
                  <c:v>2.2999999999999998</c:v>
                </c:pt>
                <c:pt idx="12">
                  <c:v>2.2999999999999998</c:v>
                </c:pt>
                <c:pt idx="13">
                  <c:v>2.2999999999999998</c:v>
                </c:pt>
                <c:pt idx="14">
                  <c:v>2.2999999999999998</c:v>
                </c:pt>
                <c:pt idx="15">
                  <c:v>2.2999999999999998</c:v>
                </c:pt>
                <c:pt idx="16">
                  <c:v>2.2999999999999998</c:v>
                </c:pt>
                <c:pt idx="17">
                  <c:v>2.2999999999999998</c:v>
                </c:pt>
                <c:pt idx="18">
                  <c:v>2.2999999999999998</c:v>
                </c:pt>
                <c:pt idx="19">
                  <c:v>2.2999999999999998</c:v>
                </c:pt>
                <c:pt idx="20">
                  <c:v>2.2999999999999998</c:v>
                </c:pt>
                <c:pt idx="21">
                  <c:v>2.2999999999999998</c:v>
                </c:pt>
                <c:pt idx="22">
                  <c:v>2.2999999999999998</c:v>
                </c:pt>
                <c:pt idx="23">
                  <c:v>2.2999999999999998</c:v>
                </c:pt>
                <c:pt idx="24">
                  <c:v>2.2999999999999998</c:v>
                </c:pt>
                <c:pt idx="25">
                  <c:v>2.2999999999999998</c:v>
                </c:pt>
                <c:pt idx="26">
                  <c:v>2.2999999999999998</c:v>
                </c:pt>
                <c:pt idx="27">
                  <c:v>2.2999999999999998</c:v>
                </c:pt>
                <c:pt idx="28">
                  <c:v>2.2999999999999998</c:v>
                </c:pt>
                <c:pt idx="29">
                  <c:v>2.2999999999999998</c:v>
                </c:pt>
              </c:numCache>
            </c:numRef>
          </c:val>
          <c:smooth val="0"/>
        </c:ser>
        <c:ser>
          <c:idx val="25"/>
          <c:order val="25"/>
          <c:tx>
            <c:strRef>
              <c:f>calcs!$D$59</c:f>
              <c:strCache>
                <c:ptCount val="1"/>
                <c:pt idx="0">
                  <c:v>Jan 2018 - Top Band</c:v>
                </c:pt>
              </c:strCache>
            </c:strRef>
          </c:tx>
          <c:spPr>
            <a:ln w="228600" cap="sq">
              <a:solidFill>
                <a:schemeClr val="accent3"/>
              </a:solidFill>
            </a:ln>
          </c:spPr>
          <c:marker>
            <c:symbol val="none"/>
          </c:marker>
          <c:val>
            <c:numRef>
              <c:f>calcs!$E$59:$AH$59</c:f>
              <c:numCache>
                <c:formatCode>General</c:formatCode>
                <c:ptCount val="30"/>
                <c:pt idx="0">
                  <c:v>13</c:v>
                </c:pt>
                <c:pt idx="1">
                  <c:v>13</c:v>
                </c:pt>
                <c:pt idx="2">
                  <c:v>13</c:v>
                </c:pt>
                <c:pt idx="3">
                  <c:v>13</c:v>
                </c:pt>
                <c:pt idx="4">
                  <c:v>13</c:v>
                </c:pt>
                <c:pt idx="5">
                  <c:v>13</c:v>
                </c:pt>
                <c:pt idx="6">
                  <c:v>13</c:v>
                </c:pt>
                <c:pt idx="7">
                  <c:v>13</c:v>
                </c:pt>
                <c:pt idx="8">
                  <c:v>13</c:v>
                </c:pt>
                <c:pt idx="9">
                  <c:v>13</c:v>
                </c:pt>
                <c:pt idx="10">
                  <c:v>13</c:v>
                </c:pt>
                <c:pt idx="11">
                  <c:v>13</c:v>
                </c:pt>
                <c:pt idx="12">
                  <c:v>13</c:v>
                </c:pt>
                <c:pt idx="13">
                  <c:v>13</c:v>
                </c:pt>
                <c:pt idx="14">
                  <c:v>13</c:v>
                </c:pt>
                <c:pt idx="15">
                  <c:v>13</c:v>
                </c:pt>
                <c:pt idx="16">
                  <c:v>13</c:v>
                </c:pt>
                <c:pt idx="17">
                  <c:v>13</c:v>
                </c:pt>
                <c:pt idx="18">
                  <c:v>13</c:v>
                </c:pt>
                <c:pt idx="19">
                  <c:v>13</c:v>
                </c:pt>
                <c:pt idx="20">
                  <c:v>13</c:v>
                </c:pt>
                <c:pt idx="21">
                  <c:v>13</c:v>
                </c:pt>
                <c:pt idx="22">
                  <c:v>13</c:v>
                </c:pt>
                <c:pt idx="23">
                  <c:v>13</c:v>
                </c:pt>
                <c:pt idx="24">
                  <c:v>13</c:v>
                </c:pt>
                <c:pt idx="25">
                  <c:v>13</c:v>
                </c:pt>
                <c:pt idx="26">
                  <c:v>13</c:v>
                </c:pt>
                <c:pt idx="27">
                  <c:v>13</c:v>
                </c:pt>
                <c:pt idx="28">
                  <c:v>13</c:v>
                </c:pt>
                <c:pt idx="29">
                  <c:v>13</c:v>
                </c:pt>
              </c:numCache>
            </c:numRef>
          </c:val>
          <c:smooth val="0"/>
        </c:ser>
        <c:ser>
          <c:idx val="26"/>
          <c:order val="26"/>
          <c:tx>
            <c:strRef>
              <c:f>calcs!$D$62</c:f>
              <c:strCache>
                <c:ptCount val="1"/>
                <c:pt idx="0">
                  <c:v>Feb 2018 - Top Band</c:v>
                </c:pt>
              </c:strCache>
            </c:strRef>
          </c:tx>
          <c:spPr>
            <a:ln w="228600" cap="sq">
              <a:solidFill>
                <a:schemeClr val="accent2"/>
              </a:solidFill>
            </a:ln>
          </c:spPr>
          <c:marker>
            <c:symbol val="none"/>
          </c:marker>
          <c:val>
            <c:numRef>
              <c:f>calcs!$E$62:$AH$62</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smooth val="0"/>
        </c:ser>
        <c:dLbls>
          <c:showLegendKey val="0"/>
          <c:showVal val="0"/>
          <c:showCatName val="0"/>
          <c:showSerName val="0"/>
          <c:showPercent val="0"/>
          <c:showBubbleSize val="0"/>
        </c:dLbls>
        <c:marker val="1"/>
        <c:smooth val="0"/>
        <c:axId val="225710704"/>
        <c:axId val="225711264"/>
      </c:lineChart>
      <c:dateAx>
        <c:axId val="225710704"/>
        <c:scaling>
          <c:orientation val="minMax"/>
        </c:scaling>
        <c:delete val="1"/>
        <c:axPos val="b"/>
        <c:majorGridlines>
          <c:spPr>
            <a:ln w="3175">
              <a:solidFill>
                <a:schemeClr val="tx2">
                  <a:lumMod val="20000"/>
                  <a:lumOff val="80000"/>
                  <a:alpha val="85000"/>
                </a:schemeClr>
              </a:solidFill>
            </a:ln>
          </c:spPr>
        </c:majorGridlines>
        <c:numFmt formatCode="d" sourceLinked="0"/>
        <c:majorTickMark val="out"/>
        <c:minorTickMark val="none"/>
        <c:tickLblPos val="nextTo"/>
        <c:crossAx val="225711264"/>
        <c:crosses val="autoZero"/>
        <c:auto val="1"/>
        <c:lblOffset val="100"/>
        <c:baseTimeUnit val="days"/>
      </c:dateAx>
      <c:valAx>
        <c:axId val="225711264"/>
        <c:scaling>
          <c:orientation val="minMax"/>
          <c:max val="13.5"/>
          <c:min val="0"/>
        </c:scaling>
        <c:delete val="1"/>
        <c:axPos val="l"/>
        <c:numFmt formatCode="General" sourceLinked="1"/>
        <c:majorTickMark val="out"/>
        <c:minorTickMark val="none"/>
        <c:tickLblPos val="nextTo"/>
        <c:crossAx val="225710704"/>
        <c:crosses val="autoZero"/>
        <c:crossBetween val="between"/>
        <c:majorUnit val="1"/>
      </c:valAx>
    </c:plotArea>
    <c:plotVisOnly val="1"/>
    <c:dispBlanksAs val="gap"/>
    <c:showDLblsOverMax val="0"/>
  </c:chart>
  <c:spPr>
    <a:noFill/>
    <a:ln>
      <a:noFill/>
    </a:ln>
  </c:spPr>
  <c:txPr>
    <a:bodyPr/>
    <a:lstStyle/>
    <a:p>
      <a:pPr>
        <a:defRPr sz="1000"/>
      </a:pPr>
      <a:endParaRPr lang="de-DE"/>
    </a:p>
  </c:txPr>
  <c:printSettings>
    <c:headerFooter/>
    <c:pageMargins b="0.75" l="0.7" r="0.7" t="1" header="0.3" footer="0.3"/>
    <c:pageSetup orientation="landscape"/>
  </c:printSettings>
</c:chartSpace>
</file>

<file path=xl/ctrlProps/ctrlProp1.xml><?xml version="1.0" encoding="utf-8"?>
<formControlPr xmlns="http://schemas.microsoft.com/office/spreadsheetml/2009/9/main" objectType="Scroll" dx="16" fmlaLink="FensterOffset" horiz="1" max="100" noThreeD="1" page="7" val="0"/>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absolute">
    <xdr:from>
      <xdr:col>0</xdr:col>
      <xdr:colOff>323850</xdr:colOff>
      <xdr:row>1</xdr:row>
      <xdr:rowOff>190500</xdr:rowOff>
    </xdr:from>
    <xdr:to>
      <xdr:col>5</xdr:col>
      <xdr:colOff>3788664</xdr:colOff>
      <xdr:row>16</xdr:row>
      <xdr:rowOff>161925</xdr:rowOff>
    </xdr:to>
    <xdr:graphicFrame macro="">
      <xdr:nvGraphicFramePr>
        <xdr:cNvPr id="7" name="Zeitachsendiagramm" descr="Scrollable timeline of the project activities." title="Timeline 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4</xdr:col>
          <xdr:colOff>45720</xdr:colOff>
          <xdr:row>18</xdr:row>
          <xdr:rowOff>213360</xdr:rowOff>
        </xdr:from>
        <xdr:to>
          <xdr:col>6</xdr:col>
          <xdr:colOff>0</xdr:colOff>
          <xdr:row>20</xdr:row>
          <xdr:rowOff>0</xdr:rowOff>
        </xdr:to>
        <xdr:sp macro="" textlink="">
          <xdr:nvSpPr>
            <xdr:cNvPr id="1025" name="Bildlaufleiste" descr="Click the scroll bar to modify the project time frame shown on the Timeline Chart or enter the start date for the display of project activities in cell D20." hidden="1">
              <a:extLst>
                <a:ext uri="{63B3BB69-23CF-44E3-9099-C40C66FF867C}">
                  <a14:compatExt spid="_x0000_s1025"/>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ables/table1.xml><?xml version="1.0" encoding="utf-8"?>
<table xmlns="http://schemas.openxmlformats.org/spreadsheetml/2006/main" id="1" name="Aktivitäten" displayName="Aktivitäten" ref="B22:F34" totalsRowShown="0" headerRowDxfId="6" dataDxfId="5">
  <autoFilter ref="B22:F34"/>
  <sortState ref="C20:F25">
    <sortCondition ref="D19:D25"/>
  </sortState>
  <tableColumns count="5">
    <tableColumn id="5" name="Id" dataDxfId="4">
      <calculatedColumnFormula>N(B22)+1</calculatedColumnFormula>
    </tableColumn>
    <tableColumn id="1" name="AKTIVITÄT" dataDxfId="3"/>
    <tableColumn id="2" name="ANFANG" dataDxfId="2">
      <calculatedColumnFormula>D22+10</calculatedColumnFormula>
    </tableColumn>
    <tableColumn id="3" name="ENDE" dataDxfId="1">
      <calculatedColumnFormula>Aktivitäten[[#This Row],[ANFANG]]+2</calculatedColumnFormula>
    </tableColumn>
    <tableColumn id="4" name="NOTIZEN" dataDxfId="0"/>
  </tableColumns>
  <tableStyleInfo name="Project Timeline" showFirstColumn="0" showLastColumn="0" showRowStripes="1" showColumnStripes="0"/>
  <extLst>
    <ext xmlns:x14="http://schemas.microsoft.com/office/spreadsheetml/2009/9/main" uri="{504A1905-F514-4f6f-8877-14C23A59335A}">
      <x14:table altText="Aktivitäten Table" altTextSummary="This table is for the user to enter and manage academic activities.  The columns are Activity, Start, End, and Notes.  All activities entered in the table will be rendered in the Timeline Chart."/>
    </ext>
  </extLst>
</table>
</file>

<file path=xl/theme/theme1.xml><?xml version="1.0" encoding="utf-8"?>
<a:theme xmlns:a="http://schemas.openxmlformats.org/drawingml/2006/main" name="Office Theme">
  <a:themeElements>
    <a:clrScheme name="Project Timeline">
      <a:dk1>
        <a:sysClr val="windowText" lastClr="000000"/>
      </a:dk1>
      <a:lt1>
        <a:sysClr val="window" lastClr="FFFFFF"/>
      </a:lt1>
      <a:dk2>
        <a:srgbClr val="37464D"/>
      </a:dk2>
      <a:lt2>
        <a:srgbClr val="F0ECEB"/>
      </a:lt2>
      <a:accent1>
        <a:srgbClr val="FE713B"/>
      </a:accent1>
      <a:accent2>
        <a:srgbClr val="0CA8C7"/>
      </a:accent2>
      <a:accent3>
        <a:srgbClr val="9BD174"/>
      </a:accent3>
      <a:accent4>
        <a:srgbClr val="8F6BA2"/>
      </a:accent4>
      <a:accent5>
        <a:srgbClr val="FFED56"/>
      </a:accent5>
      <a:accent6>
        <a:srgbClr val="E95877"/>
      </a:accent6>
      <a:hlink>
        <a:srgbClr val="47C2D9"/>
      </a:hlink>
      <a:folHlink>
        <a:srgbClr val="8F6BA2"/>
      </a:folHlink>
    </a:clrScheme>
    <a:fontScheme name="Project Timeline">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5"/>
    <pageSetUpPr autoPageBreaks="0"/>
  </sheetPr>
  <dimension ref="A1:G34"/>
  <sheetViews>
    <sheetView showGridLines="0" tabSelected="1" topLeftCell="A10" zoomScaleNormal="100" workbookViewId="0">
      <selection activeCell="F33" sqref="F33"/>
    </sheetView>
  </sheetViews>
  <sheetFormatPr baseColWidth="10" defaultColWidth="9.109375" defaultRowHeight="17.25" customHeight="1" x14ac:dyDescent="0.3"/>
  <cols>
    <col min="1" max="1" width="6.5546875" style="8" bestFit="1" customWidth="1"/>
    <col min="2" max="2" width="0" style="8" hidden="1" customWidth="1"/>
    <col min="3" max="3" width="31" style="8" customWidth="1"/>
    <col min="4" max="5" width="18.44140625" style="8" customWidth="1"/>
    <col min="6" max="6" width="56.88671875" style="8" customWidth="1"/>
    <col min="7" max="7" width="5.5546875" style="8" customWidth="1"/>
    <col min="8" max="16384" width="9.109375" style="8"/>
  </cols>
  <sheetData>
    <row r="1" spans="1:7" s="7" customFormat="1" ht="47.25" customHeight="1" thickBot="1" x14ac:dyDescent="0.35">
      <c r="A1" s="4"/>
      <c r="B1" s="5"/>
      <c r="C1" s="19" t="s">
        <v>3</v>
      </c>
      <c r="D1" s="4"/>
      <c r="E1" s="4"/>
      <c r="F1" s="4"/>
      <c r="G1" s="6"/>
    </row>
    <row r="2" spans="1:7" ht="17.25" customHeight="1" thickTop="1" x14ac:dyDescent="0.3">
      <c r="C2" s="9"/>
    </row>
    <row r="18" spans="1:6" ht="17.25" customHeight="1" thickBot="1" x14ac:dyDescent="0.35">
      <c r="C18" s="10"/>
      <c r="D18" s="10"/>
      <c r="E18" s="10"/>
      <c r="F18" s="10"/>
    </row>
    <row r="19" spans="1:6" ht="17.25" customHeight="1" thickTop="1" x14ac:dyDescent="0.3">
      <c r="C19" s="11"/>
      <c r="D19" s="11"/>
      <c r="E19" s="11"/>
      <c r="F19" s="11"/>
    </row>
    <row r="20" spans="1:6" ht="17.25" customHeight="1" x14ac:dyDescent="0.35">
      <c r="C20" s="17" t="s">
        <v>8</v>
      </c>
      <c r="D20" s="18">
        <v>43101</v>
      </c>
      <c r="E20" s="11"/>
      <c r="F20" s="11"/>
    </row>
    <row r="21" spans="1:6" ht="17.25" customHeight="1" x14ac:dyDescent="0.3">
      <c r="C21" s="11"/>
      <c r="D21" s="11"/>
      <c r="E21" s="11"/>
      <c r="F21" s="11"/>
    </row>
    <row r="22" spans="1:6" ht="17.25" customHeight="1" x14ac:dyDescent="0.3">
      <c r="A22" s="20" t="s">
        <v>26</v>
      </c>
      <c r="B22" s="12" t="s">
        <v>1</v>
      </c>
      <c r="C22" s="13" t="s">
        <v>4</v>
      </c>
      <c r="D22" s="13" t="s">
        <v>5</v>
      </c>
      <c r="E22" s="13" t="s">
        <v>6</v>
      </c>
      <c r="F22" s="13" t="s">
        <v>7</v>
      </c>
    </row>
    <row r="23" spans="1:6" ht="17.25" customHeight="1" x14ac:dyDescent="0.3">
      <c r="A23" s="22"/>
      <c r="B23" s="12">
        <f t="shared" ref="B23:B28" si="0">N(B22)+1</f>
        <v>1</v>
      </c>
      <c r="C23" s="14" t="s">
        <v>25</v>
      </c>
      <c r="D23" s="15">
        <f>D20+3</f>
        <v>43104</v>
      </c>
      <c r="E23" s="15"/>
      <c r="F23" s="14"/>
    </row>
    <row r="24" spans="1:6" ht="17.25" customHeight="1" x14ac:dyDescent="0.3">
      <c r="A24" s="22">
        <f>Aktivitäten[[#This Row],[ENDE]]-Aktivitäten[[#This Row],[ANFANG]]</f>
        <v>4</v>
      </c>
      <c r="B24" s="12">
        <f t="shared" si="0"/>
        <v>2</v>
      </c>
      <c r="C24" s="14" t="s">
        <v>18</v>
      </c>
      <c r="D24" s="15">
        <v>43104</v>
      </c>
      <c r="E24" s="15">
        <v>43108</v>
      </c>
      <c r="F24"/>
    </row>
    <row r="25" spans="1:6" ht="17.25" customHeight="1" x14ac:dyDescent="0.3">
      <c r="A25" s="22">
        <f>Aktivitäten[[#This Row],[ENDE]]-Aktivitäten[[#This Row],[ANFANG]]</f>
        <v>5</v>
      </c>
      <c r="B25" s="12">
        <f t="shared" si="0"/>
        <v>3</v>
      </c>
      <c r="C25" s="14" t="s">
        <v>20</v>
      </c>
      <c r="D25" s="15">
        <f>E24</f>
        <v>43108</v>
      </c>
      <c r="E25" s="15">
        <v>43113</v>
      </c>
      <c r="F25"/>
    </row>
    <row r="26" spans="1:6" ht="17.25" customHeight="1" x14ac:dyDescent="0.3">
      <c r="A26" s="22">
        <f>Aktivitäten[[#This Row],[ENDE]]-Aktivitäten[[#This Row],[ANFANG]]</f>
        <v>8</v>
      </c>
      <c r="B26" s="12">
        <f t="shared" si="0"/>
        <v>4</v>
      </c>
      <c r="C26" s="14" t="s">
        <v>19</v>
      </c>
      <c r="D26" s="15">
        <f>E25</f>
        <v>43113</v>
      </c>
      <c r="E26" s="15">
        <v>43121</v>
      </c>
      <c r="F26"/>
    </row>
    <row r="27" spans="1:6" ht="17.25" customHeight="1" x14ac:dyDescent="0.3">
      <c r="A27" s="22">
        <f>Aktivitäten[[#This Row],[ENDE]]-Aktivitäten[[#This Row],[ANFANG]]</f>
        <v>10</v>
      </c>
      <c r="B27" s="12">
        <f t="shared" si="0"/>
        <v>5</v>
      </c>
      <c r="C27" s="14" t="s">
        <v>21</v>
      </c>
      <c r="D27" s="15">
        <f>E26</f>
        <v>43121</v>
      </c>
      <c r="E27" s="15">
        <v>43131</v>
      </c>
      <c r="F27"/>
    </row>
    <row r="28" spans="1:6" ht="17.25" customHeight="1" x14ac:dyDescent="0.3">
      <c r="A28" s="22">
        <f>Aktivitäten[[#This Row],[ENDE]]-Aktivitäten[[#This Row],[ANFANG]]</f>
        <v>6</v>
      </c>
      <c r="B28" s="12">
        <f t="shared" si="0"/>
        <v>6</v>
      </c>
      <c r="C28" s="14" t="s">
        <v>22</v>
      </c>
      <c r="D28" s="15">
        <f t="shared" ref="D28:D32" si="1">E27</f>
        <v>43131</v>
      </c>
      <c r="E28" s="15">
        <v>43137</v>
      </c>
      <c r="F28"/>
    </row>
    <row r="29" spans="1:6" ht="17.25" customHeight="1" x14ac:dyDescent="0.3">
      <c r="A29" s="22">
        <f>Aktivitäten[[#This Row],[ENDE]]-Aktivitäten[[#This Row],[ANFANG]]</f>
        <v>4</v>
      </c>
      <c r="B29" s="16">
        <f t="shared" ref="B29:B33" si="2">N(B28)+1</f>
        <v>7</v>
      </c>
      <c r="C29" s="14" t="s">
        <v>23</v>
      </c>
      <c r="D29" s="15">
        <f t="shared" si="1"/>
        <v>43137</v>
      </c>
      <c r="E29" s="15">
        <v>43141</v>
      </c>
      <c r="F29" s="14"/>
    </row>
    <row r="30" spans="1:6" ht="17.25" customHeight="1" x14ac:dyDescent="0.3">
      <c r="A30" s="22">
        <f>Aktivitäten[[#This Row],[ENDE]]-Aktivitäten[[#This Row],[ANFANG]]</f>
        <v>6</v>
      </c>
      <c r="B30" s="16">
        <f t="shared" si="2"/>
        <v>8</v>
      </c>
      <c r="C30" s="14" t="s">
        <v>28</v>
      </c>
      <c r="D30" s="15">
        <f t="shared" si="1"/>
        <v>43141</v>
      </c>
      <c r="E30" s="15">
        <v>43147</v>
      </c>
      <c r="F30"/>
    </row>
    <row r="31" spans="1:6" ht="17.25" customHeight="1" x14ac:dyDescent="0.3">
      <c r="A31" s="22">
        <f>Aktivitäten[[#This Row],[ENDE]]-Aktivitäten[[#This Row],[ANFANG]]</f>
        <v>3</v>
      </c>
      <c r="B31" s="16">
        <f t="shared" si="2"/>
        <v>9</v>
      </c>
      <c r="C31" s="14" t="s">
        <v>29</v>
      </c>
      <c r="D31" s="15">
        <f t="shared" si="1"/>
        <v>43147</v>
      </c>
      <c r="E31" s="15">
        <v>43150</v>
      </c>
      <c r="F31"/>
    </row>
    <row r="32" spans="1:6" ht="17.25" customHeight="1" x14ac:dyDescent="0.3">
      <c r="A32" s="22">
        <f>Aktivitäten[[#This Row],[ENDE]]-Aktivitäten[[#This Row],[ANFANG]]</f>
        <v>7</v>
      </c>
      <c r="B32" s="16">
        <f t="shared" si="2"/>
        <v>10</v>
      </c>
      <c r="C32" s="14" t="s">
        <v>27</v>
      </c>
      <c r="D32" s="15">
        <f t="shared" si="1"/>
        <v>43150</v>
      </c>
      <c r="E32" s="15">
        <v>43157</v>
      </c>
      <c r="F32" s="21"/>
    </row>
    <row r="33" spans="1:6" ht="17.25" customHeight="1" x14ac:dyDescent="0.3">
      <c r="A33" s="22">
        <f>Aktivitäten[[#This Row],[ENDE]]-Aktivitäten[[#This Row],[ANFANG]]</f>
        <v>3</v>
      </c>
      <c r="B33" s="16">
        <f t="shared" si="2"/>
        <v>11</v>
      </c>
      <c r="C33" s="14" t="s">
        <v>24</v>
      </c>
      <c r="D33" s="15">
        <f>E32</f>
        <v>43157</v>
      </c>
      <c r="E33" s="15">
        <v>43160</v>
      </c>
      <c r="F33" s="14"/>
    </row>
    <row r="34" spans="1:6" ht="17.25" customHeight="1" x14ac:dyDescent="0.3">
      <c r="A34" s="22"/>
      <c r="B34" s="16">
        <f>N(B33)+1</f>
        <v>12</v>
      </c>
      <c r="C34" s="14"/>
      <c r="D34" s="15"/>
      <c r="E34" s="15"/>
      <c r="F34" s="14"/>
    </row>
  </sheetData>
  <sheetProtection selectLockedCells="1"/>
  <printOptions horizontalCentered="1"/>
  <pageMargins left="0.25" right="0.25" top="0.5" bottom="0.5" header="0.3" footer="0.3"/>
  <pageSetup paperSize="9" fitToHeight="0" orientation="landscape" r:id="rId1"/>
  <rowBreaks count="2" manualBreakCount="2">
    <brk id="18" max="16383" man="1"/>
    <brk id="2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Bildlaufleiste">
              <controlPr defaultSize="0" autoPict="0" altText="Click the scroll bar to modify the project time frame shown on the Timeline Chart or enter the start date for the display of project activities in cell D20.">
                <anchor moveWithCells="1">
                  <from>
                    <xdr:col>4</xdr:col>
                    <xdr:colOff>45720</xdr:colOff>
                    <xdr:row>18</xdr:row>
                    <xdr:rowOff>213360</xdr:rowOff>
                  </from>
                  <to>
                    <xdr:col>6</xdr:col>
                    <xdr:colOff>0</xdr:colOff>
                    <xdr:row>20</xdr:row>
                    <xdr:rowOff>0</xdr:rowOff>
                  </to>
                </anchor>
              </controlPr>
            </control>
          </mc:Choice>
        </mc:AlternateContent>
      </controls>
    </mc:Choice>
  </mc:AlternateContent>
  <tableParts count="1">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I72"/>
  <sheetViews>
    <sheetView workbookViewId="0"/>
  </sheetViews>
  <sheetFormatPr baseColWidth="10" defaultColWidth="9.109375" defaultRowHeight="13.8" x14ac:dyDescent="0.3"/>
  <cols>
    <col min="2" max="2" width="10.5546875" customWidth="1"/>
    <col min="3" max="3" width="20.88671875" customWidth="1"/>
    <col min="4" max="4" width="17.5546875" customWidth="1"/>
    <col min="5" max="34" width="10.88671875" customWidth="1"/>
    <col min="35" max="35" width="17.5546875" customWidth="1"/>
  </cols>
  <sheetData>
    <row r="1" spans="1:6" x14ac:dyDescent="0.3">
      <c r="A1" t="s">
        <v>9</v>
      </c>
    </row>
    <row r="3" spans="1:6" x14ac:dyDescent="0.3">
      <c r="C3" t="s">
        <v>10</v>
      </c>
      <c r="D3" s="1">
        <f ca="1">TODAY()</f>
        <v>43051</v>
      </c>
      <c r="E3" s="1"/>
    </row>
    <row r="4" spans="1:6" x14ac:dyDescent="0.3">
      <c r="D4">
        <v>5</v>
      </c>
    </row>
    <row r="6" spans="1:6" x14ac:dyDescent="0.3">
      <c r="E6" t="e">
        <f>NA()</f>
        <v>#N/A</v>
      </c>
    </row>
    <row r="7" spans="1:6" x14ac:dyDescent="0.3">
      <c r="E7" t="e">
        <f>NA()</f>
        <v>#N/A</v>
      </c>
    </row>
    <row r="8" spans="1:6" x14ac:dyDescent="0.3">
      <c r="E8" t="e">
        <f>NA()</f>
        <v>#N/A</v>
      </c>
    </row>
    <row r="9" spans="1:6" x14ac:dyDescent="0.3">
      <c r="C9" s="2" t="s">
        <v>11</v>
      </c>
      <c r="D9">
        <f>SUMPRODUCT( ((Aktivitäten[ANFANG]&gt;=StartDatumFenster)+(Aktivitäten[ENDE]&gt;=StartDatumFenster)&gt;0)*(Aktivitäten[ANFANG]&lt;=(StartDatumFenster+FensterTage-1)) )</f>
        <v>5</v>
      </c>
      <c r="E9" t="e">
        <f>NA()</f>
        <v>#N/A</v>
      </c>
    </row>
    <row r="10" spans="1:6" x14ac:dyDescent="0.3">
      <c r="D10">
        <v>9</v>
      </c>
      <c r="E10" t="e">
        <f>NA()</f>
        <v>#N/A</v>
      </c>
    </row>
    <row r="11" spans="1:6" x14ac:dyDescent="0.3">
      <c r="D11">
        <f>D10-MIN(D10,D9)</f>
        <v>4</v>
      </c>
      <c r="E11" t="e">
        <f>NA()</f>
        <v>#N/A</v>
      </c>
    </row>
    <row r="12" spans="1:6" x14ac:dyDescent="0.3">
      <c r="E12" t="e">
        <f>NA()</f>
        <v>#N/A</v>
      </c>
    </row>
    <row r="13" spans="1:6" x14ac:dyDescent="0.3">
      <c r="C13" s="2"/>
      <c r="E13" t="e">
        <f>NA()</f>
        <v>#N/A</v>
      </c>
    </row>
    <row r="14" spans="1:6" x14ac:dyDescent="0.3">
      <c r="C14" s="2"/>
      <c r="E14" t="e">
        <f>NA()</f>
        <v>#N/A</v>
      </c>
    </row>
    <row r="15" spans="1:6" x14ac:dyDescent="0.3">
      <c r="C15" s="2"/>
      <c r="E15">
        <f t="array" ref="E15">INDEX(Aktivitäten[Id],MATCH(1, ((Aktivitäten[ANFANG]&gt;=StartDatumFenster)+(Aktivitäten[ENDE]&gt;=StartDatumFenster)&gt;0)*(Aktivitäten[ANFANG]&lt;=(StartDatumFenster+FensterTage-1)), 0))</f>
        <v>1</v>
      </c>
      <c r="F15" t="e">
        <f t="shared" ref="F15:F23" ca="1" si="0">OFFSET(E15,-$D$11,)</f>
        <v>#N/A</v>
      </c>
    </row>
    <row r="16" spans="1:6" x14ac:dyDescent="0.3">
      <c r="C16" s="2"/>
      <c r="E16">
        <f t="array" ref="E16">INDEX(Aktivitäten[Id],MATCH(1, (Aktivitäten[Id]&gt;E15)*((Aktivitäten[ANFANG]&gt;=StartDatumFenster)+(Aktivitäten[ENDE]&gt;=StartDatumFenster)&gt;0)*(Aktivitäten[ANFANG]&lt;=(StartDatumFenster+FensterTage-1)), 0))</f>
        <v>2</v>
      </c>
      <c r="F16" t="e">
        <f t="shared" ca="1" si="0"/>
        <v>#N/A</v>
      </c>
    </row>
    <row r="17" spans="1:35" x14ac:dyDescent="0.3">
      <c r="C17" s="2"/>
      <c r="E17">
        <f t="array" ref="E17">INDEX(Aktivitäten[Id],MATCH(1, (Aktivitäten[Id]&gt;E16)*((Aktivitäten[ANFANG]&gt;=StartDatumFenster)+(Aktivitäten[ENDE]&gt;=StartDatumFenster)&gt;0)*(Aktivitäten[ANFANG]&lt;=(StartDatumFenster+FensterTage-1)), 0))</f>
        <v>3</v>
      </c>
      <c r="F17" t="e">
        <f t="shared" ca="1" si="0"/>
        <v>#N/A</v>
      </c>
    </row>
    <row r="18" spans="1:35" x14ac:dyDescent="0.3">
      <c r="E18">
        <f t="array" ref="E18">INDEX(Aktivitäten[Id],MATCH(1, (Aktivitäten[Id]&gt;E17)*((Aktivitäten[ANFANG]&gt;=StartDatumFenster)+(Aktivitäten[ENDE]&gt;=StartDatumFenster)&gt;0)*(Aktivitäten[ANFANG]&lt;=(StartDatumFenster+FensterTage-1)), 0))</f>
        <v>4</v>
      </c>
      <c r="F18" t="e">
        <f t="shared" ca="1" si="0"/>
        <v>#N/A</v>
      </c>
    </row>
    <row r="19" spans="1:35" x14ac:dyDescent="0.3">
      <c r="E19">
        <f t="array" ref="E19">INDEX(Aktivitäten[Id],MATCH(1, (Aktivitäten[Id]&gt;E18)*((Aktivitäten[ANFANG]&gt;=StartDatumFenster)+(Aktivitäten[ENDE]&gt;=StartDatumFenster)&gt;0)*(Aktivitäten[ANFANG]&lt;=(StartDatumFenster+FensterTage-1)), 0))</f>
        <v>5</v>
      </c>
      <c r="F19">
        <f t="shared" ca="1" si="0"/>
        <v>1</v>
      </c>
    </row>
    <row r="20" spans="1:35" x14ac:dyDescent="0.3">
      <c r="E20" t="e">
        <f t="array" ref="E20">INDEX(Aktivitäten[Id],MATCH(1, (Aktivitäten[Id]&gt;E19)*((Aktivitäten[ANFANG]&gt;=StartDatumFenster)+(Aktivitäten[ENDE]&gt;=StartDatumFenster)&gt;0)*(Aktivitäten[ANFANG]&lt;=(StartDatumFenster+FensterTage-1)), 0))</f>
        <v>#N/A</v>
      </c>
      <c r="F20">
        <f t="shared" ca="1" si="0"/>
        <v>2</v>
      </c>
    </row>
    <row r="21" spans="1:35" x14ac:dyDescent="0.3">
      <c r="E21" t="e">
        <f t="array" ref="E21">INDEX(Aktivitäten[Id],MATCH(1, (Aktivitäten[Id]&gt;E20)*((Aktivitäten[ANFANG]&gt;=StartDatumFenster)+(Aktivitäten[ENDE]&gt;=StartDatumFenster)&gt;0)*(Aktivitäten[ANFANG]&lt;=(StartDatumFenster+FensterTage-1)), 0))</f>
        <v>#N/A</v>
      </c>
      <c r="F21">
        <f t="shared" ca="1" si="0"/>
        <v>3</v>
      </c>
    </row>
    <row r="22" spans="1:35" x14ac:dyDescent="0.3">
      <c r="E22" t="e">
        <f t="array" ref="E22">INDEX(Aktivitäten[Id],MATCH(1, (Aktivitäten[Id]&gt;E21)*((Aktivitäten[ANFANG]&gt;=StartDatumFenster)+(Aktivitäten[ENDE]&gt;=StartDatumFenster)&gt;0)*(Aktivitäten[ANFANG]&lt;=(StartDatumFenster+FensterTage-1)), 0))</f>
        <v>#N/A</v>
      </c>
      <c r="F22">
        <f t="shared" ca="1" si="0"/>
        <v>4</v>
      </c>
    </row>
    <row r="23" spans="1:35" x14ac:dyDescent="0.3">
      <c r="E23" t="e">
        <f t="array" ref="E23">INDEX(Aktivitäten[Id],MATCH(1, (Aktivitäten[Id]&gt;E22)*((Aktivitäten[ANFANG]&gt;=StartDatumFenster)+(Aktivitäten[ENDE]&gt;=StartDatumFenster)&gt;0)*(Aktivitäten[ANFANG]&lt;=(StartDatumFenster+FensterTage-1)), 0))</f>
        <v>#N/A</v>
      </c>
      <c r="F23">
        <f t="shared" ca="1" si="0"/>
        <v>5</v>
      </c>
    </row>
    <row r="25" spans="1:35" x14ac:dyDescent="0.3">
      <c r="C25" t="s">
        <v>12</v>
      </c>
      <c r="D25" s="1">
        <f>Startdatum+FensterOffset</f>
        <v>43101</v>
      </c>
    </row>
    <row r="26" spans="1:35" x14ac:dyDescent="0.3">
      <c r="C26" t="s">
        <v>0</v>
      </c>
      <c r="D26">
        <v>0</v>
      </c>
    </row>
    <row r="28" spans="1:35" x14ac:dyDescent="0.3">
      <c r="C28" t="s">
        <v>13</v>
      </c>
      <c r="D28" s="2">
        <f>Projektzeitachse!D20</f>
        <v>43101</v>
      </c>
    </row>
    <row r="29" spans="1:35" x14ac:dyDescent="0.3">
      <c r="C29" t="s">
        <v>14</v>
      </c>
      <c r="D29">
        <v>30</v>
      </c>
    </row>
    <row r="31" spans="1:35" x14ac:dyDescent="0.3">
      <c r="A31" t="s">
        <v>2</v>
      </c>
      <c r="B31" t="s">
        <v>15</v>
      </c>
      <c r="C31" t="s">
        <v>16</v>
      </c>
      <c r="D31" t="s">
        <v>4</v>
      </c>
      <c r="E31" s="1">
        <f>StartDatumFenster</f>
        <v>43101</v>
      </c>
      <c r="F31" s="1">
        <f t="shared" ref="F31:AI31" si="1">E31+1</f>
        <v>43102</v>
      </c>
      <c r="G31" s="1">
        <f t="shared" si="1"/>
        <v>43103</v>
      </c>
      <c r="H31" s="1">
        <f t="shared" si="1"/>
        <v>43104</v>
      </c>
      <c r="I31" s="1">
        <f t="shared" si="1"/>
        <v>43105</v>
      </c>
      <c r="J31" s="1">
        <f t="shared" si="1"/>
        <v>43106</v>
      </c>
      <c r="K31" s="1">
        <f t="shared" si="1"/>
        <v>43107</v>
      </c>
      <c r="L31" s="1">
        <f t="shared" si="1"/>
        <v>43108</v>
      </c>
      <c r="M31" s="1">
        <f t="shared" si="1"/>
        <v>43109</v>
      </c>
      <c r="N31" s="1">
        <f t="shared" si="1"/>
        <v>43110</v>
      </c>
      <c r="O31" s="1">
        <f t="shared" si="1"/>
        <v>43111</v>
      </c>
      <c r="P31" s="1">
        <f t="shared" si="1"/>
        <v>43112</v>
      </c>
      <c r="Q31" s="1">
        <f t="shared" si="1"/>
        <v>43113</v>
      </c>
      <c r="R31" s="1">
        <f t="shared" si="1"/>
        <v>43114</v>
      </c>
      <c r="S31" s="1">
        <f t="shared" si="1"/>
        <v>43115</v>
      </c>
      <c r="T31" s="1">
        <f t="shared" si="1"/>
        <v>43116</v>
      </c>
      <c r="U31" s="1">
        <f t="shared" si="1"/>
        <v>43117</v>
      </c>
      <c r="V31" s="1">
        <f t="shared" si="1"/>
        <v>43118</v>
      </c>
      <c r="W31" s="1">
        <f t="shared" si="1"/>
        <v>43119</v>
      </c>
      <c r="X31" s="1">
        <f t="shared" si="1"/>
        <v>43120</v>
      </c>
      <c r="Y31" s="1">
        <f t="shared" si="1"/>
        <v>43121</v>
      </c>
      <c r="Z31" s="1">
        <f t="shared" si="1"/>
        <v>43122</v>
      </c>
      <c r="AA31" s="1">
        <f t="shared" si="1"/>
        <v>43123</v>
      </c>
      <c r="AB31" s="1">
        <f t="shared" si="1"/>
        <v>43124</v>
      </c>
      <c r="AC31" s="1">
        <f t="shared" si="1"/>
        <v>43125</v>
      </c>
      <c r="AD31" s="1">
        <f t="shared" si="1"/>
        <v>43126</v>
      </c>
      <c r="AE31" s="1">
        <f t="shared" si="1"/>
        <v>43127</v>
      </c>
      <c r="AF31" s="1">
        <f t="shared" si="1"/>
        <v>43128</v>
      </c>
      <c r="AG31" s="1">
        <f t="shared" si="1"/>
        <v>43129</v>
      </c>
      <c r="AH31" s="1">
        <f t="shared" si="1"/>
        <v>43130</v>
      </c>
      <c r="AI31" s="1">
        <f t="shared" si="1"/>
        <v>43131</v>
      </c>
    </row>
    <row r="32" spans="1:35" x14ac:dyDescent="0.3">
      <c r="A32">
        <v>11.3</v>
      </c>
      <c r="B32">
        <v>1</v>
      </c>
      <c r="C32" t="e">
        <f t="shared" ref="C32:C40" ca="1" si="2">F15</f>
        <v>#N/A</v>
      </c>
      <c r="D32" t="e">
        <f ca="1">INDEX(Aktivitäten[AKTIVITÄT],MATCH($C32,Aktivitäten[Id],0))</f>
        <v>#N/A</v>
      </c>
      <c r="E32" t="e">
        <f ca="1">Rasterberechnung</f>
        <v>#N/A</v>
      </c>
      <c r="F32" t="e">
        <f ca="1">Rasterberechnung</f>
        <v>#N/A</v>
      </c>
      <c r="G32" t="e">
        <f ca="1">Rasterberechnung</f>
        <v>#N/A</v>
      </c>
      <c r="H32" t="e">
        <f ca="1">Rasterberechnung</f>
        <v>#N/A</v>
      </c>
      <c r="I32" t="e">
        <f ca="1">Rasterberechnung</f>
        <v>#N/A</v>
      </c>
      <c r="J32" t="e">
        <f ca="1">Rasterberechnung</f>
        <v>#N/A</v>
      </c>
      <c r="K32" t="e">
        <f ca="1">Rasterberechnung</f>
        <v>#N/A</v>
      </c>
      <c r="L32" t="e">
        <f ca="1">Rasterberechnung</f>
        <v>#N/A</v>
      </c>
      <c r="M32" t="e">
        <f ca="1">Rasterberechnung</f>
        <v>#N/A</v>
      </c>
      <c r="N32" t="e">
        <f ca="1">Rasterberechnung</f>
        <v>#N/A</v>
      </c>
      <c r="O32" t="e">
        <f ca="1">Rasterberechnung</f>
        <v>#N/A</v>
      </c>
      <c r="P32" t="e">
        <f ca="1">Rasterberechnung</f>
        <v>#N/A</v>
      </c>
      <c r="Q32" t="e">
        <f ca="1">Rasterberechnung</f>
        <v>#N/A</v>
      </c>
      <c r="R32" t="e">
        <f ca="1">Rasterberechnung</f>
        <v>#N/A</v>
      </c>
      <c r="S32" t="e">
        <f ca="1">Rasterberechnung</f>
        <v>#N/A</v>
      </c>
      <c r="T32" t="e">
        <f ca="1">Rasterberechnung</f>
        <v>#N/A</v>
      </c>
      <c r="U32" t="e">
        <f ca="1">Rasterberechnung</f>
        <v>#N/A</v>
      </c>
      <c r="V32" t="e">
        <f ca="1">Rasterberechnung</f>
        <v>#N/A</v>
      </c>
      <c r="W32" t="e">
        <f ca="1">Rasterberechnung</f>
        <v>#N/A</v>
      </c>
      <c r="X32" t="e">
        <f ca="1">Rasterberechnung</f>
        <v>#N/A</v>
      </c>
      <c r="Y32" t="e">
        <f ca="1">Rasterberechnung</f>
        <v>#N/A</v>
      </c>
      <c r="Z32" t="e">
        <f ca="1">Rasterberechnung</f>
        <v>#N/A</v>
      </c>
      <c r="AA32" t="e">
        <f ca="1">Rasterberechnung</f>
        <v>#N/A</v>
      </c>
      <c r="AB32" t="e">
        <f ca="1">Rasterberechnung</f>
        <v>#N/A</v>
      </c>
      <c r="AC32" t="e">
        <f ca="1">Rasterberechnung</f>
        <v>#N/A</v>
      </c>
      <c r="AD32" t="e">
        <f ca="1">Rasterberechnung</f>
        <v>#N/A</v>
      </c>
      <c r="AE32" t="e">
        <f ca="1">Rasterberechnung</f>
        <v>#N/A</v>
      </c>
      <c r="AF32" t="e">
        <f ca="1">Rasterberechnung</f>
        <v>#N/A</v>
      </c>
      <c r="AG32" t="e">
        <f ca="1">Rasterberechnung</f>
        <v>#N/A</v>
      </c>
      <c r="AH32" t="e">
        <f ca="1">Rasterberechnung</f>
        <v>#N/A</v>
      </c>
      <c r="AI32" t="e">
        <f ca="1">Rasterberechnung</f>
        <v>#N/A</v>
      </c>
    </row>
    <row r="33" spans="1:35" x14ac:dyDescent="0.3">
      <c r="A33">
        <f>A32-1</f>
        <v>10.3</v>
      </c>
      <c r="B33">
        <v>2</v>
      </c>
      <c r="C33" t="e">
        <f t="shared" ca="1" si="2"/>
        <v>#N/A</v>
      </c>
      <c r="D33" t="e">
        <f ca="1">INDEX(Aktivitäten[AKTIVITÄT],MATCH($C33,Aktivitäten[Id],0))</f>
        <v>#N/A</v>
      </c>
      <c r="E33" t="e">
        <f ca="1">Rasterberechnung</f>
        <v>#N/A</v>
      </c>
      <c r="F33" t="e">
        <f ca="1">Rasterberechnung</f>
        <v>#N/A</v>
      </c>
      <c r="G33" t="e">
        <f ca="1">Rasterberechnung</f>
        <v>#N/A</v>
      </c>
      <c r="H33" t="e">
        <f ca="1">Rasterberechnung</f>
        <v>#N/A</v>
      </c>
      <c r="I33" t="e">
        <f ca="1">Rasterberechnung</f>
        <v>#N/A</v>
      </c>
      <c r="J33" t="e">
        <f ca="1">Rasterberechnung</f>
        <v>#N/A</v>
      </c>
      <c r="K33" t="e">
        <f ca="1">Rasterberechnung</f>
        <v>#N/A</v>
      </c>
      <c r="L33" t="e">
        <f ca="1">Rasterberechnung</f>
        <v>#N/A</v>
      </c>
      <c r="M33" t="e">
        <f ca="1">Rasterberechnung</f>
        <v>#N/A</v>
      </c>
      <c r="N33" t="e">
        <f ca="1">Rasterberechnung</f>
        <v>#N/A</v>
      </c>
      <c r="O33" t="e">
        <f ca="1">Rasterberechnung</f>
        <v>#N/A</v>
      </c>
      <c r="P33" t="e">
        <f ca="1">Rasterberechnung</f>
        <v>#N/A</v>
      </c>
      <c r="Q33" t="e">
        <f ca="1">Rasterberechnung</f>
        <v>#N/A</v>
      </c>
      <c r="R33" t="e">
        <f ca="1">Rasterberechnung</f>
        <v>#N/A</v>
      </c>
      <c r="S33" t="e">
        <f ca="1">Rasterberechnung</f>
        <v>#N/A</v>
      </c>
      <c r="T33" t="e">
        <f ca="1">Rasterberechnung</f>
        <v>#N/A</v>
      </c>
      <c r="U33" t="e">
        <f ca="1">Rasterberechnung</f>
        <v>#N/A</v>
      </c>
      <c r="V33" t="e">
        <f ca="1">Rasterberechnung</f>
        <v>#N/A</v>
      </c>
      <c r="W33" t="e">
        <f ca="1">Rasterberechnung</f>
        <v>#N/A</v>
      </c>
      <c r="X33" t="e">
        <f ca="1">Rasterberechnung</f>
        <v>#N/A</v>
      </c>
      <c r="Y33" t="e">
        <f ca="1">Rasterberechnung</f>
        <v>#N/A</v>
      </c>
      <c r="Z33" t="e">
        <f ca="1">Rasterberechnung</f>
        <v>#N/A</v>
      </c>
      <c r="AA33" t="e">
        <f ca="1">Rasterberechnung</f>
        <v>#N/A</v>
      </c>
      <c r="AB33" t="e">
        <f ca="1">Rasterberechnung</f>
        <v>#N/A</v>
      </c>
      <c r="AC33" t="e">
        <f ca="1">Rasterberechnung</f>
        <v>#N/A</v>
      </c>
      <c r="AD33" t="e">
        <f ca="1">Rasterberechnung</f>
        <v>#N/A</v>
      </c>
      <c r="AE33" t="e">
        <f ca="1">Rasterberechnung</f>
        <v>#N/A</v>
      </c>
      <c r="AF33" t="e">
        <f ca="1">Rasterberechnung</f>
        <v>#N/A</v>
      </c>
      <c r="AG33" t="e">
        <f ca="1">Rasterberechnung</f>
        <v>#N/A</v>
      </c>
      <c r="AH33" t="e">
        <f ca="1">Rasterberechnung</f>
        <v>#N/A</v>
      </c>
      <c r="AI33" t="e">
        <f ca="1">Rasterberechnung</f>
        <v>#N/A</v>
      </c>
    </row>
    <row r="34" spans="1:35" x14ac:dyDescent="0.3">
      <c r="A34">
        <f t="shared" ref="A34:A40" si="3">A33-1</f>
        <v>9.3000000000000007</v>
      </c>
      <c r="B34">
        <v>3</v>
      </c>
      <c r="C34" t="e">
        <f t="shared" ca="1" si="2"/>
        <v>#N/A</v>
      </c>
      <c r="D34" t="e">
        <f ca="1">INDEX(Aktivitäten[AKTIVITÄT],MATCH($C34,Aktivitäten[Id],0))</f>
        <v>#N/A</v>
      </c>
      <c r="E34" t="e">
        <f ca="1">Rasterberechnung</f>
        <v>#N/A</v>
      </c>
      <c r="F34" t="e">
        <f ca="1">Rasterberechnung</f>
        <v>#N/A</v>
      </c>
      <c r="G34" t="e">
        <f ca="1">Rasterberechnung</f>
        <v>#N/A</v>
      </c>
      <c r="H34" t="e">
        <f ca="1">Rasterberechnung</f>
        <v>#N/A</v>
      </c>
      <c r="I34" t="e">
        <f ca="1">Rasterberechnung</f>
        <v>#N/A</v>
      </c>
      <c r="J34" t="e">
        <f ca="1">Rasterberechnung</f>
        <v>#N/A</v>
      </c>
      <c r="K34" t="e">
        <f ca="1">Rasterberechnung</f>
        <v>#N/A</v>
      </c>
      <c r="L34" t="e">
        <f ca="1">Rasterberechnung</f>
        <v>#N/A</v>
      </c>
      <c r="M34" t="e">
        <f ca="1">Rasterberechnung</f>
        <v>#N/A</v>
      </c>
      <c r="N34" t="e">
        <f ca="1">Rasterberechnung</f>
        <v>#N/A</v>
      </c>
      <c r="O34" t="e">
        <f ca="1">Rasterberechnung</f>
        <v>#N/A</v>
      </c>
      <c r="P34" t="e">
        <f ca="1">Rasterberechnung</f>
        <v>#N/A</v>
      </c>
      <c r="Q34" t="e">
        <f ca="1">Rasterberechnung</f>
        <v>#N/A</v>
      </c>
      <c r="R34" t="e">
        <f ca="1">Rasterberechnung</f>
        <v>#N/A</v>
      </c>
      <c r="S34" t="e">
        <f ca="1">Rasterberechnung</f>
        <v>#N/A</v>
      </c>
      <c r="T34" t="e">
        <f ca="1">Rasterberechnung</f>
        <v>#N/A</v>
      </c>
      <c r="U34" t="e">
        <f ca="1">Rasterberechnung</f>
        <v>#N/A</v>
      </c>
      <c r="V34" t="e">
        <f ca="1">Rasterberechnung</f>
        <v>#N/A</v>
      </c>
      <c r="W34" t="e">
        <f ca="1">Rasterberechnung</f>
        <v>#N/A</v>
      </c>
      <c r="X34" t="e">
        <f ca="1">Rasterberechnung</f>
        <v>#N/A</v>
      </c>
      <c r="Y34" t="e">
        <f ca="1">Rasterberechnung</f>
        <v>#N/A</v>
      </c>
      <c r="Z34" t="e">
        <f ca="1">Rasterberechnung</f>
        <v>#N/A</v>
      </c>
      <c r="AA34" t="e">
        <f ca="1">Rasterberechnung</f>
        <v>#N/A</v>
      </c>
      <c r="AB34" t="e">
        <f ca="1">Rasterberechnung</f>
        <v>#N/A</v>
      </c>
      <c r="AC34" t="e">
        <f ca="1">Rasterberechnung</f>
        <v>#N/A</v>
      </c>
      <c r="AD34" t="e">
        <f ca="1">Rasterberechnung</f>
        <v>#N/A</v>
      </c>
      <c r="AE34" t="e">
        <f ca="1">Rasterberechnung</f>
        <v>#N/A</v>
      </c>
      <c r="AF34" t="e">
        <f ca="1">Rasterberechnung</f>
        <v>#N/A</v>
      </c>
      <c r="AG34" t="e">
        <f ca="1">Rasterberechnung</f>
        <v>#N/A</v>
      </c>
      <c r="AH34" t="e">
        <f ca="1">Rasterberechnung</f>
        <v>#N/A</v>
      </c>
      <c r="AI34" t="e">
        <f ca="1">Rasterberechnung</f>
        <v>#N/A</v>
      </c>
    </row>
    <row r="35" spans="1:35" x14ac:dyDescent="0.3">
      <c r="A35">
        <f t="shared" si="3"/>
        <v>8.3000000000000007</v>
      </c>
      <c r="B35">
        <v>4</v>
      </c>
      <c r="C35" t="e">
        <f t="shared" ca="1" si="2"/>
        <v>#N/A</v>
      </c>
      <c r="D35" t="e">
        <f ca="1">INDEX(Aktivitäten[AKTIVITÄT],MATCH($C35,Aktivitäten[Id],0))</f>
        <v>#N/A</v>
      </c>
      <c r="E35" t="e">
        <f ca="1">Rasterberechnung</f>
        <v>#N/A</v>
      </c>
      <c r="F35" t="e">
        <f ca="1">Rasterberechnung</f>
        <v>#N/A</v>
      </c>
      <c r="G35" t="e">
        <f ca="1">Rasterberechnung</f>
        <v>#N/A</v>
      </c>
      <c r="H35" t="e">
        <f ca="1">Rasterberechnung</f>
        <v>#N/A</v>
      </c>
      <c r="I35" t="e">
        <f ca="1">Rasterberechnung</f>
        <v>#N/A</v>
      </c>
      <c r="J35" t="e">
        <f ca="1">Rasterberechnung</f>
        <v>#N/A</v>
      </c>
      <c r="K35" t="e">
        <f ca="1">Rasterberechnung</f>
        <v>#N/A</v>
      </c>
      <c r="L35" t="e">
        <f ca="1">Rasterberechnung</f>
        <v>#N/A</v>
      </c>
      <c r="M35" t="e">
        <f ca="1">Rasterberechnung</f>
        <v>#N/A</v>
      </c>
      <c r="N35" t="e">
        <f ca="1">Rasterberechnung</f>
        <v>#N/A</v>
      </c>
      <c r="O35" t="e">
        <f ca="1">Rasterberechnung</f>
        <v>#N/A</v>
      </c>
      <c r="P35" t="e">
        <f ca="1">Rasterberechnung</f>
        <v>#N/A</v>
      </c>
      <c r="Q35" t="e">
        <f ca="1">Rasterberechnung</f>
        <v>#N/A</v>
      </c>
      <c r="R35" t="e">
        <f ca="1">Rasterberechnung</f>
        <v>#N/A</v>
      </c>
      <c r="S35" t="e">
        <f ca="1">Rasterberechnung</f>
        <v>#N/A</v>
      </c>
      <c r="T35" t="e">
        <f ca="1">Rasterberechnung</f>
        <v>#N/A</v>
      </c>
      <c r="U35" t="e">
        <f ca="1">Rasterberechnung</f>
        <v>#N/A</v>
      </c>
      <c r="V35" t="e">
        <f ca="1">Rasterberechnung</f>
        <v>#N/A</v>
      </c>
      <c r="W35" t="e">
        <f ca="1">Rasterberechnung</f>
        <v>#N/A</v>
      </c>
      <c r="X35" t="e">
        <f ca="1">Rasterberechnung</f>
        <v>#N/A</v>
      </c>
      <c r="Y35" t="e">
        <f ca="1">Rasterberechnung</f>
        <v>#N/A</v>
      </c>
      <c r="Z35" t="e">
        <f ca="1">Rasterberechnung</f>
        <v>#N/A</v>
      </c>
      <c r="AA35" t="e">
        <f ca="1">Rasterberechnung</f>
        <v>#N/A</v>
      </c>
      <c r="AB35" t="e">
        <f ca="1">Rasterberechnung</f>
        <v>#N/A</v>
      </c>
      <c r="AC35" t="e">
        <f ca="1">Rasterberechnung</f>
        <v>#N/A</v>
      </c>
      <c r="AD35" t="e">
        <f ca="1">Rasterberechnung</f>
        <v>#N/A</v>
      </c>
      <c r="AE35" t="e">
        <f ca="1">Rasterberechnung</f>
        <v>#N/A</v>
      </c>
      <c r="AF35" t="e">
        <f ca="1">Rasterberechnung</f>
        <v>#N/A</v>
      </c>
      <c r="AG35" t="e">
        <f ca="1">Rasterberechnung</f>
        <v>#N/A</v>
      </c>
      <c r="AH35" t="e">
        <f ca="1">Rasterberechnung</f>
        <v>#N/A</v>
      </c>
      <c r="AI35" t="e">
        <f ca="1">Rasterberechnung</f>
        <v>#N/A</v>
      </c>
    </row>
    <row r="36" spans="1:35" x14ac:dyDescent="0.3">
      <c r="A36">
        <f t="shared" si="3"/>
        <v>7.3000000000000007</v>
      </c>
      <c r="B36">
        <v>5</v>
      </c>
      <c r="C36">
        <f t="shared" ca="1" si="2"/>
        <v>1</v>
      </c>
      <c r="D36" t="str">
        <f ca="1">INDEX(Aktivitäten[AKTIVITÄT],MATCH($C36,Aktivitäten[Id],0))</f>
        <v>Zürich - ZRH</v>
      </c>
      <c r="E36" t="e">
        <f ca="1">Rasterberechnung</f>
        <v>#N/A</v>
      </c>
      <c r="F36" t="e">
        <f ca="1">Rasterberechnung</f>
        <v>#N/A</v>
      </c>
      <c r="G36" t="e">
        <f ca="1">Rasterberechnung</f>
        <v>#N/A</v>
      </c>
      <c r="H36">
        <f ca="1">Rasterberechnung</f>
        <v>7.3000000000000007</v>
      </c>
      <c r="I36" t="e">
        <f ca="1">Rasterberechnung</f>
        <v>#N/A</v>
      </c>
      <c r="J36" t="e">
        <f ca="1">Rasterberechnung</f>
        <v>#N/A</v>
      </c>
      <c r="K36" t="e">
        <f ca="1">Rasterberechnung</f>
        <v>#N/A</v>
      </c>
      <c r="L36" t="e">
        <f ca="1">Rasterberechnung</f>
        <v>#N/A</v>
      </c>
      <c r="M36" t="e">
        <f ca="1">Rasterberechnung</f>
        <v>#N/A</v>
      </c>
      <c r="N36" t="e">
        <f ca="1">Rasterberechnung</f>
        <v>#N/A</v>
      </c>
      <c r="O36" t="e">
        <f ca="1">Rasterberechnung</f>
        <v>#N/A</v>
      </c>
      <c r="P36" t="e">
        <f ca="1">Rasterberechnung</f>
        <v>#N/A</v>
      </c>
      <c r="Q36" t="e">
        <f ca="1">Rasterberechnung</f>
        <v>#N/A</v>
      </c>
      <c r="R36" t="e">
        <f ca="1">Rasterberechnung</f>
        <v>#N/A</v>
      </c>
      <c r="S36" t="e">
        <f ca="1">Rasterberechnung</f>
        <v>#N/A</v>
      </c>
      <c r="T36" t="e">
        <f ca="1">Rasterberechnung</f>
        <v>#N/A</v>
      </c>
      <c r="U36" t="e">
        <f ca="1">Rasterberechnung</f>
        <v>#N/A</v>
      </c>
      <c r="V36" t="e">
        <f ca="1">Rasterberechnung</f>
        <v>#N/A</v>
      </c>
      <c r="W36" t="e">
        <f ca="1">Rasterberechnung</f>
        <v>#N/A</v>
      </c>
      <c r="X36" t="e">
        <f ca="1">Rasterberechnung</f>
        <v>#N/A</v>
      </c>
      <c r="Y36" t="e">
        <f ca="1">Rasterberechnung</f>
        <v>#N/A</v>
      </c>
      <c r="Z36" t="e">
        <f ca="1">Rasterberechnung</f>
        <v>#N/A</v>
      </c>
      <c r="AA36" t="e">
        <f ca="1">Rasterberechnung</f>
        <v>#N/A</v>
      </c>
      <c r="AB36" t="e">
        <f ca="1">Rasterberechnung</f>
        <v>#N/A</v>
      </c>
      <c r="AC36" t="e">
        <f ca="1">Rasterberechnung</f>
        <v>#N/A</v>
      </c>
      <c r="AD36" t="e">
        <f ca="1">Rasterberechnung</f>
        <v>#N/A</v>
      </c>
      <c r="AE36" t="e">
        <f ca="1">Rasterberechnung</f>
        <v>#N/A</v>
      </c>
      <c r="AF36" t="e">
        <f ca="1">Rasterberechnung</f>
        <v>#N/A</v>
      </c>
      <c r="AG36" t="e">
        <f ca="1">Rasterberechnung</f>
        <v>#N/A</v>
      </c>
      <c r="AH36" t="e">
        <f ca="1">Rasterberechnung</f>
        <v>#N/A</v>
      </c>
      <c r="AI36" t="e">
        <f ca="1">Rasterberechnung</f>
        <v>#N/A</v>
      </c>
    </row>
    <row r="37" spans="1:35" x14ac:dyDescent="0.3">
      <c r="A37">
        <f t="shared" si="3"/>
        <v>6.3000000000000007</v>
      </c>
      <c r="B37">
        <v>6</v>
      </c>
      <c r="C37">
        <f t="shared" ca="1" si="2"/>
        <v>2</v>
      </c>
      <c r="D37" t="str">
        <f ca="1">INDEX(Aktivitäten[AKTIVITÄT],MATCH($C37,Aktivitäten[Id],0))</f>
        <v>Dubai</v>
      </c>
      <c r="E37" t="e">
        <f ca="1">Rasterberechnung</f>
        <v>#N/A</v>
      </c>
      <c r="F37" t="e">
        <f ca="1">Rasterberechnung</f>
        <v>#N/A</v>
      </c>
      <c r="G37" t="e">
        <f ca="1">Rasterberechnung</f>
        <v>#N/A</v>
      </c>
      <c r="H37">
        <f ca="1">Rasterberechnung</f>
        <v>6.3000000000000007</v>
      </c>
      <c r="I37">
        <f ca="1">Rasterberechnung</f>
        <v>6.3000000000000007</v>
      </c>
      <c r="J37">
        <f ca="1">Rasterberechnung</f>
        <v>6.3000000000000007</v>
      </c>
      <c r="K37">
        <f ca="1">Rasterberechnung</f>
        <v>6.3000000000000007</v>
      </c>
      <c r="L37">
        <f ca="1">Rasterberechnung</f>
        <v>6.3000000000000007</v>
      </c>
      <c r="M37" t="e">
        <f ca="1">Rasterberechnung</f>
        <v>#N/A</v>
      </c>
      <c r="N37" t="e">
        <f ca="1">Rasterberechnung</f>
        <v>#N/A</v>
      </c>
      <c r="O37" t="e">
        <f ca="1">Rasterberechnung</f>
        <v>#N/A</v>
      </c>
      <c r="P37" t="e">
        <f ca="1">Rasterberechnung</f>
        <v>#N/A</v>
      </c>
      <c r="Q37" t="e">
        <f ca="1">Rasterberechnung</f>
        <v>#N/A</v>
      </c>
      <c r="R37" t="e">
        <f ca="1">Rasterberechnung</f>
        <v>#N/A</v>
      </c>
      <c r="S37" t="e">
        <f ca="1">Rasterberechnung</f>
        <v>#N/A</v>
      </c>
      <c r="T37" t="e">
        <f ca="1">Rasterberechnung</f>
        <v>#N/A</v>
      </c>
      <c r="U37" t="e">
        <f ca="1">Rasterberechnung</f>
        <v>#N/A</v>
      </c>
      <c r="V37" t="e">
        <f ca="1">Rasterberechnung</f>
        <v>#N/A</v>
      </c>
      <c r="W37" t="e">
        <f ca="1">Rasterberechnung</f>
        <v>#N/A</v>
      </c>
      <c r="X37" t="e">
        <f ca="1">Rasterberechnung</f>
        <v>#N/A</v>
      </c>
      <c r="Y37" t="e">
        <f ca="1">Rasterberechnung</f>
        <v>#N/A</v>
      </c>
      <c r="Z37" t="e">
        <f ca="1">Rasterberechnung</f>
        <v>#N/A</v>
      </c>
      <c r="AA37" t="e">
        <f ca="1">Rasterberechnung</f>
        <v>#N/A</v>
      </c>
      <c r="AB37" t="e">
        <f ca="1">Rasterberechnung</f>
        <v>#N/A</v>
      </c>
      <c r="AC37" t="e">
        <f ca="1">Rasterberechnung</f>
        <v>#N/A</v>
      </c>
      <c r="AD37" t="e">
        <f ca="1">Rasterberechnung</f>
        <v>#N/A</v>
      </c>
      <c r="AE37" t="e">
        <f ca="1">Rasterberechnung</f>
        <v>#N/A</v>
      </c>
      <c r="AF37" t="e">
        <f ca="1">Rasterberechnung</f>
        <v>#N/A</v>
      </c>
      <c r="AG37" t="e">
        <f ca="1">Rasterberechnung</f>
        <v>#N/A</v>
      </c>
      <c r="AH37" t="e">
        <f ca="1">Rasterberechnung</f>
        <v>#N/A</v>
      </c>
      <c r="AI37" t="e">
        <f ca="1">Rasterberechnung</f>
        <v>#N/A</v>
      </c>
    </row>
    <row r="38" spans="1:35" x14ac:dyDescent="0.3">
      <c r="A38">
        <f t="shared" si="3"/>
        <v>5.3000000000000007</v>
      </c>
      <c r="B38">
        <v>7</v>
      </c>
      <c r="C38">
        <f t="shared" ca="1" si="2"/>
        <v>3</v>
      </c>
      <c r="D38" t="str">
        <f ca="1">INDEX(Aktivitäten[AKTIVITÄT],MATCH($C38,Aktivitäten[Id],0))</f>
        <v>Singapore</v>
      </c>
      <c r="E38" t="e">
        <f ca="1">Rasterberechnung</f>
        <v>#N/A</v>
      </c>
      <c r="F38" t="e">
        <f ca="1">Rasterberechnung</f>
        <v>#N/A</v>
      </c>
      <c r="G38" t="e">
        <f ca="1">Rasterberechnung</f>
        <v>#N/A</v>
      </c>
      <c r="H38" t="e">
        <f ca="1">Rasterberechnung</f>
        <v>#N/A</v>
      </c>
      <c r="I38" t="e">
        <f ca="1">Rasterberechnung</f>
        <v>#N/A</v>
      </c>
      <c r="J38" t="e">
        <f ca="1">Rasterberechnung</f>
        <v>#N/A</v>
      </c>
      <c r="K38" t="e">
        <f ca="1">Rasterberechnung</f>
        <v>#N/A</v>
      </c>
      <c r="L38">
        <f ca="1">Rasterberechnung</f>
        <v>5.3000000000000007</v>
      </c>
      <c r="M38">
        <f ca="1">Rasterberechnung</f>
        <v>5.3000000000000007</v>
      </c>
      <c r="N38">
        <f ca="1">Rasterberechnung</f>
        <v>5.3000000000000007</v>
      </c>
      <c r="O38">
        <f ca="1">Rasterberechnung</f>
        <v>5.3000000000000007</v>
      </c>
      <c r="P38">
        <f ca="1">Rasterberechnung</f>
        <v>5.3000000000000007</v>
      </c>
      <c r="Q38">
        <f ca="1">Rasterberechnung</f>
        <v>5.3000000000000007</v>
      </c>
      <c r="R38" t="e">
        <f ca="1">Rasterberechnung</f>
        <v>#N/A</v>
      </c>
      <c r="S38" t="e">
        <f ca="1">Rasterberechnung</f>
        <v>#N/A</v>
      </c>
      <c r="T38" t="e">
        <f ca="1">Rasterberechnung</f>
        <v>#N/A</v>
      </c>
      <c r="U38" t="e">
        <f ca="1">Rasterberechnung</f>
        <v>#N/A</v>
      </c>
      <c r="V38" t="e">
        <f ca="1">Rasterberechnung</f>
        <v>#N/A</v>
      </c>
      <c r="W38" t="e">
        <f ca="1">Rasterberechnung</f>
        <v>#N/A</v>
      </c>
      <c r="X38" t="e">
        <f ca="1">Rasterberechnung</f>
        <v>#N/A</v>
      </c>
      <c r="Y38" t="e">
        <f ca="1">Rasterberechnung</f>
        <v>#N/A</v>
      </c>
      <c r="Z38" t="e">
        <f ca="1">Rasterberechnung</f>
        <v>#N/A</v>
      </c>
      <c r="AA38" t="e">
        <f ca="1">Rasterberechnung</f>
        <v>#N/A</v>
      </c>
      <c r="AB38" t="e">
        <f ca="1">Rasterberechnung</f>
        <v>#N/A</v>
      </c>
      <c r="AC38" t="e">
        <f ca="1">Rasterberechnung</f>
        <v>#N/A</v>
      </c>
      <c r="AD38" t="e">
        <f ca="1">Rasterberechnung</f>
        <v>#N/A</v>
      </c>
      <c r="AE38" t="e">
        <f ca="1">Rasterberechnung</f>
        <v>#N/A</v>
      </c>
      <c r="AF38" t="e">
        <f ca="1">Rasterberechnung</f>
        <v>#N/A</v>
      </c>
      <c r="AG38" t="e">
        <f ca="1">Rasterberechnung</f>
        <v>#N/A</v>
      </c>
      <c r="AH38" t="e">
        <f ca="1">Rasterberechnung</f>
        <v>#N/A</v>
      </c>
      <c r="AI38" t="e">
        <f ca="1">Rasterberechnung</f>
        <v>#N/A</v>
      </c>
    </row>
    <row r="39" spans="1:35" x14ac:dyDescent="0.3">
      <c r="A39">
        <f t="shared" si="3"/>
        <v>4.3000000000000007</v>
      </c>
      <c r="B39">
        <v>8</v>
      </c>
      <c r="C39">
        <f t="shared" ca="1" si="2"/>
        <v>4</v>
      </c>
      <c r="D39" t="str">
        <f ca="1">INDEX(Aktivitäten[AKTIVITÄT],MATCH($C39,Aktivitäten[Id],0))</f>
        <v>Bangkok</v>
      </c>
      <c r="E39" t="e">
        <f ca="1">Rasterberechnung</f>
        <v>#N/A</v>
      </c>
      <c r="F39" t="e">
        <f ca="1">Rasterberechnung</f>
        <v>#N/A</v>
      </c>
      <c r="G39" t="e">
        <f ca="1">Rasterberechnung</f>
        <v>#N/A</v>
      </c>
      <c r="H39" t="e">
        <f ca="1">Rasterberechnung</f>
        <v>#N/A</v>
      </c>
      <c r="I39" t="e">
        <f ca="1">Rasterberechnung</f>
        <v>#N/A</v>
      </c>
      <c r="J39" t="e">
        <f ca="1">Rasterberechnung</f>
        <v>#N/A</v>
      </c>
      <c r="K39" t="e">
        <f ca="1">Rasterberechnung</f>
        <v>#N/A</v>
      </c>
      <c r="L39" t="e">
        <f ca="1">Rasterberechnung</f>
        <v>#N/A</v>
      </c>
      <c r="M39" t="e">
        <f ca="1">Rasterberechnung</f>
        <v>#N/A</v>
      </c>
      <c r="N39" t="e">
        <f ca="1">Rasterberechnung</f>
        <v>#N/A</v>
      </c>
      <c r="O39" t="e">
        <f ca="1">Rasterberechnung</f>
        <v>#N/A</v>
      </c>
      <c r="P39" t="e">
        <f ca="1">Rasterberechnung</f>
        <v>#N/A</v>
      </c>
      <c r="Q39">
        <f ca="1">Rasterberechnung</f>
        <v>4.3000000000000007</v>
      </c>
      <c r="R39">
        <f ca="1">Rasterberechnung</f>
        <v>4.3000000000000007</v>
      </c>
      <c r="S39">
        <f ca="1">Rasterberechnung</f>
        <v>4.3000000000000007</v>
      </c>
      <c r="T39">
        <f ca="1">Rasterberechnung</f>
        <v>4.3000000000000007</v>
      </c>
      <c r="U39">
        <f ca="1">Rasterberechnung</f>
        <v>4.3000000000000007</v>
      </c>
      <c r="V39">
        <f ca="1">Rasterberechnung</f>
        <v>4.3000000000000007</v>
      </c>
      <c r="W39">
        <f ca="1">Rasterberechnung</f>
        <v>4.3000000000000007</v>
      </c>
      <c r="X39">
        <f ca="1">Rasterberechnung</f>
        <v>4.3000000000000007</v>
      </c>
      <c r="Y39">
        <f ca="1">Rasterberechnung</f>
        <v>4.3000000000000007</v>
      </c>
      <c r="Z39" t="e">
        <f ca="1">Rasterberechnung</f>
        <v>#N/A</v>
      </c>
      <c r="AA39" t="e">
        <f ca="1">Rasterberechnung</f>
        <v>#N/A</v>
      </c>
      <c r="AB39" t="e">
        <f ca="1">Rasterberechnung</f>
        <v>#N/A</v>
      </c>
      <c r="AC39" t="e">
        <f ca="1">Rasterberechnung</f>
        <v>#N/A</v>
      </c>
      <c r="AD39" t="e">
        <f ca="1">Rasterberechnung</f>
        <v>#N/A</v>
      </c>
      <c r="AE39" t="e">
        <f ca="1">Rasterberechnung</f>
        <v>#N/A</v>
      </c>
      <c r="AF39" t="e">
        <f ca="1">Rasterberechnung</f>
        <v>#N/A</v>
      </c>
      <c r="AG39" t="e">
        <f ca="1">Rasterberechnung</f>
        <v>#N/A</v>
      </c>
      <c r="AH39" t="e">
        <f ca="1">Rasterberechnung</f>
        <v>#N/A</v>
      </c>
      <c r="AI39" t="e">
        <f ca="1">Rasterberechnung</f>
        <v>#N/A</v>
      </c>
    </row>
    <row r="40" spans="1:35" x14ac:dyDescent="0.3">
      <c r="A40">
        <f t="shared" si="3"/>
        <v>3.3000000000000007</v>
      </c>
      <c r="B40">
        <v>9</v>
      </c>
      <c r="C40">
        <f t="shared" ca="1" si="2"/>
        <v>5</v>
      </c>
      <c r="D40" t="str">
        <f ca="1">INDEX(Aktivitäten[AKTIVITÄT],MATCH($C40,Aktivitäten[Id],0))</f>
        <v>Sydney</v>
      </c>
      <c r="E40" t="e">
        <f ca="1">Rasterberechnung</f>
        <v>#N/A</v>
      </c>
      <c r="F40" t="e">
        <f ca="1">Rasterberechnung</f>
        <v>#N/A</v>
      </c>
      <c r="G40" t="e">
        <f ca="1">Rasterberechnung</f>
        <v>#N/A</v>
      </c>
      <c r="H40" t="e">
        <f ca="1">Rasterberechnung</f>
        <v>#N/A</v>
      </c>
      <c r="I40" t="e">
        <f ca="1">Rasterberechnung</f>
        <v>#N/A</v>
      </c>
      <c r="J40" t="e">
        <f ca="1">Rasterberechnung</f>
        <v>#N/A</v>
      </c>
      <c r="K40" t="e">
        <f ca="1">Rasterberechnung</f>
        <v>#N/A</v>
      </c>
      <c r="L40" t="e">
        <f ca="1">Rasterberechnung</f>
        <v>#N/A</v>
      </c>
      <c r="M40" t="e">
        <f ca="1">Rasterberechnung</f>
        <v>#N/A</v>
      </c>
      <c r="N40" t="e">
        <f ca="1">Rasterberechnung</f>
        <v>#N/A</v>
      </c>
      <c r="O40" t="e">
        <f ca="1">Rasterberechnung</f>
        <v>#N/A</v>
      </c>
      <c r="P40" t="e">
        <f ca="1">Rasterberechnung</f>
        <v>#N/A</v>
      </c>
      <c r="Q40" t="e">
        <f ca="1">Rasterberechnung</f>
        <v>#N/A</v>
      </c>
      <c r="R40" t="e">
        <f ca="1">Rasterberechnung</f>
        <v>#N/A</v>
      </c>
      <c r="S40" t="e">
        <f ca="1">Rasterberechnung</f>
        <v>#N/A</v>
      </c>
      <c r="T40" t="e">
        <f ca="1">Rasterberechnung</f>
        <v>#N/A</v>
      </c>
      <c r="U40" t="e">
        <f ca="1">Rasterberechnung</f>
        <v>#N/A</v>
      </c>
      <c r="V40" t="e">
        <f ca="1">Rasterberechnung</f>
        <v>#N/A</v>
      </c>
      <c r="W40" t="e">
        <f ca="1">Rasterberechnung</f>
        <v>#N/A</v>
      </c>
      <c r="X40" t="e">
        <f ca="1">Rasterberechnung</f>
        <v>#N/A</v>
      </c>
      <c r="Y40">
        <f ca="1">Rasterberechnung</f>
        <v>3.3000000000000007</v>
      </c>
      <c r="Z40">
        <f ca="1">Rasterberechnung</f>
        <v>3.3000000000000007</v>
      </c>
      <c r="AA40">
        <f ca="1">Rasterberechnung</f>
        <v>3.3000000000000007</v>
      </c>
      <c r="AB40">
        <f ca="1">Rasterberechnung</f>
        <v>3.3000000000000007</v>
      </c>
      <c r="AC40">
        <f ca="1">Rasterberechnung</f>
        <v>3.3000000000000007</v>
      </c>
      <c r="AD40">
        <f ca="1">Rasterberechnung</f>
        <v>3.3000000000000007</v>
      </c>
      <c r="AE40">
        <f ca="1">Rasterberechnung</f>
        <v>3.3000000000000007</v>
      </c>
      <c r="AF40">
        <f ca="1">Rasterberechnung</f>
        <v>3.3000000000000007</v>
      </c>
      <c r="AG40">
        <f ca="1">Rasterberechnung</f>
        <v>3.3000000000000007</v>
      </c>
      <c r="AH40">
        <f ca="1">Rasterberechnung</f>
        <v>3.3000000000000007</v>
      </c>
      <c r="AI40">
        <f ca="1">Rasterberechnung</f>
        <v>3.3000000000000007</v>
      </c>
    </row>
    <row r="43" spans="1:35" x14ac:dyDescent="0.3">
      <c r="E43" s="1">
        <f>E31</f>
        <v>43101</v>
      </c>
      <c r="F43" s="1">
        <f t="shared" ref="F43:AH43" si="4">F31</f>
        <v>43102</v>
      </c>
      <c r="G43" s="1">
        <f t="shared" si="4"/>
        <v>43103</v>
      </c>
      <c r="H43" s="1">
        <f t="shared" si="4"/>
        <v>43104</v>
      </c>
      <c r="I43" s="1">
        <f t="shared" si="4"/>
        <v>43105</v>
      </c>
      <c r="J43" s="1">
        <f t="shared" si="4"/>
        <v>43106</v>
      </c>
      <c r="K43" s="1">
        <f t="shared" si="4"/>
        <v>43107</v>
      </c>
      <c r="L43" s="1">
        <f t="shared" si="4"/>
        <v>43108</v>
      </c>
      <c r="M43" s="1">
        <f t="shared" si="4"/>
        <v>43109</v>
      </c>
      <c r="N43" s="1">
        <f t="shared" si="4"/>
        <v>43110</v>
      </c>
      <c r="O43" s="1">
        <f t="shared" si="4"/>
        <v>43111</v>
      </c>
      <c r="P43" s="1">
        <f t="shared" si="4"/>
        <v>43112</v>
      </c>
      <c r="Q43" s="1">
        <f t="shared" si="4"/>
        <v>43113</v>
      </c>
      <c r="R43" s="1">
        <f t="shared" si="4"/>
        <v>43114</v>
      </c>
      <c r="S43" s="1">
        <f t="shared" si="4"/>
        <v>43115</v>
      </c>
      <c r="T43" s="1">
        <f t="shared" si="4"/>
        <v>43116</v>
      </c>
      <c r="U43" s="1">
        <f t="shared" si="4"/>
        <v>43117</v>
      </c>
      <c r="V43" s="1">
        <f t="shared" si="4"/>
        <v>43118</v>
      </c>
      <c r="W43" s="1">
        <f t="shared" si="4"/>
        <v>43119</v>
      </c>
      <c r="X43" s="1">
        <f t="shared" si="4"/>
        <v>43120</v>
      </c>
      <c r="Y43" s="1">
        <f t="shared" si="4"/>
        <v>43121</v>
      </c>
      <c r="Z43" s="1">
        <f t="shared" si="4"/>
        <v>43122</v>
      </c>
      <c r="AA43" s="1">
        <f t="shared" si="4"/>
        <v>43123</v>
      </c>
      <c r="AB43" s="1">
        <f t="shared" si="4"/>
        <v>43124</v>
      </c>
      <c r="AC43" s="1">
        <f t="shared" si="4"/>
        <v>43125</v>
      </c>
      <c r="AD43" s="1">
        <f t="shared" si="4"/>
        <v>43126</v>
      </c>
      <c r="AE43" s="1">
        <f t="shared" si="4"/>
        <v>43127</v>
      </c>
      <c r="AF43" s="1">
        <f t="shared" si="4"/>
        <v>43128</v>
      </c>
      <c r="AG43" s="1">
        <f t="shared" si="4"/>
        <v>43129</v>
      </c>
      <c r="AH43" s="1">
        <f t="shared" si="4"/>
        <v>43130</v>
      </c>
    </row>
    <row r="44" spans="1:35" x14ac:dyDescent="0.3">
      <c r="C44" t="e">
        <f ca="1">C32</f>
        <v>#N/A</v>
      </c>
      <c r="D44" t="e">
        <f ca="1">UPPER(INDEX(Aktivitäten[AKTIVITÄT],MATCH($C44,Aktivitäten[Id],0)))</f>
        <v>#N/A</v>
      </c>
      <c r="E44" t="e">
        <f t="shared" ref="E44:AH44" ca="1" si="5">IF(ISERROR(F32),E32,NA())</f>
        <v>#N/A</v>
      </c>
      <c r="F44" t="e">
        <f t="shared" ca="1" si="5"/>
        <v>#N/A</v>
      </c>
      <c r="G44" t="e">
        <f t="shared" ca="1" si="5"/>
        <v>#N/A</v>
      </c>
      <c r="H44" t="e">
        <f t="shared" ca="1" si="5"/>
        <v>#N/A</v>
      </c>
      <c r="I44" t="e">
        <f t="shared" ca="1" si="5"/>
        <v>#N/A</v>
      </c>
      <c r="J44" t="e">
        <f t="shared" ca="1" si="5"/>
        <v>#N/A</v>
      </c>
      <c r="K44" t="e">
        <f t="shared" ca="1" si="5"/>
        <v>#N/A</v>
      </c>
      <c r="L44" t="e">
        <f t="shared" ca="1" si="5"/>
        <v>#N/A</v>
      </c>
      <c r="M44" t="e">
        <f t="shared" ca="1" si="5"/>
        <v>#N/A</v>
      </c>
      <c r="N44" t="e">
        <f t="shared" ca="1" si="5"/>
        <v>#N/A</v>
      </c>
      <c r="O44" t="e">
        <f t="shared" ca="1" si="5"/>
        <v>#N/A</v>
      </c>
      <c r="P44" t="e">
        <f t="shared" ca="1" si="5"/>
        <v>#N/A</v>
      </c>
      <c r="Q44" t="e">
        <f t="shared" ca="1" si="5"/>
        <v>#N/A</v>
      </c>
      <c r="R44" t="e">
        <f t="shared" ca="1" si="5"/>
        <v>#N/A</v>
      </c>
      <c r="S44" t="e">
        <f t="shared" ca="1" si="5"/>
        <v>#N/A</v>
      </c>
      <c r="T44" t="e">
        <f t="shared" ca="1" si="5"/>
        <v>#N/A</v>
      </c>
      <c r="U44" t="e">
        <f t="shared" ca="1" si="5"/>
        <v>#N/A</v>
      </c>
      <c r="V44" t="e">
        <f t="shared" ca="1" si="5"/>
        <v>#N/A</v>
      </c>
      <c r="W44" t="e">
        <f t="shared" ca="1" si="5"/>
        <v>#N/A</v>
      </c>
      <c r="X44" t="e">
        <f t="shared" ca="1" si="5"/>
        <v>#N/A</v>
      </c>
      <c r="Y44" t="e">
        <f t="shared" ca="1" si="5"/>
        <v>#N/A</v>
      </c>
      <c r="Z44" t="e">
        <f t="shared" ca="1" si="5"/>
        <v>#N/A</v>
      </c>
      <c r="AA44" t="e">
        <f t="shared" ca="1" si="5"/>
        <v>#N/A</v>
      </c>
      <c r="AB44" t="e">
        <f t="shared" ca="1" si="5"/>
        <v>#N/A</v>
      </c>
      <c r="AC44" t="e">
        <f t="shared" ca="1" si="5"/>
        <v>#N/A</v>
      </c>
      <c r="AD44" t="e">
        <f t="shared" ca="1" si="5"/>
        <v>#N/A</v>
      </c>
      <c r="AE44" t="e">
        <f t="shared" ca="1" si="5"/>
        <v>#N/A</v>
      </c>
      <c r="AF44" t="e">
        <f t="shared" ca="1" si="5"/>
        <v>#N/A</v>
      </c>
      <c r="AG44" t="e">
        <f t="shared" ca="1" si="5"/>
        <v>#N/A</v>
      </c>
      <c r="AH44" t="e">
        <f t="shared" ca="1" si="5"/>
        <v>#N/A</v>
      </c>
    </row>
    <row r="45" spans="1:35" x14ac:dyDescent="0.3">
      <c r="C45" t="e">
        <f t="shared" ref="C45:C52" ca="1" si="6">C33</f>
        <v>#N/A</v>
      </c>
      <c r="D45" t="e">
        <f ca="1">UPPER(INDEX(Aktivitäten[AKTIVITÄT],MATCH($C45,Aktivitäten[Id],0)))</f>
        <v>#N/A</v>
      </c>
      <c r="E45" t="e">
        <f t="shared" ref="E45:AH45" ca="1" si="7">IF(ISERROR(F33),E33,NA())</f>
        <v>#N/A</v>
      </c>
      <c r="F45" t="e">
        <f t="shared" ca="1" si="7"/>
        <v>#N/A</v>
      </c>
      <c r="G45" t="e">
        <f t="shared" ca="1" si="7"/>
        <v>#N/A</v>
      </c>
      <c r="H45" t="e">
        <f t="shared" ca="1" si="7"/>
        <v>#N/A</v>
      </c>
      <c r="I45" t="e">
        <f t="shared" ca="1" si="7"/>
        <v>#N/A</v>
      </c>
      <c r="J45" t="e">
        <f t="shared" ca="1" si="7"/>
        <v>#N/A</v>
      </c>
      <c r="K45" t="e">
        <f t="shared" ca="1" si="7"/>
        <v>#N/A</v>
      </c>
      <c r="L45" t="e">
        <f t="shared" ca="1" si="7"/>
        <v>#N/A</v>
      </c>
      <c r="M45" t="e">
        <f t="shared" ca="1" si="7"/>
        <v>#N/A</v>
      </c>
      <c r="N45" t="e">
        <f t="shared" ca="1" si="7"/>
        <v>#N/A</v>
      </c>
      <c r="O45" t="e">
        <f t="shared" ca="1" si="7"/>
        <v>#N/A</v>
      </c>
      <c r="P45" t="e">
        <f t="shared" ca="1" si="7"/>
        <v>#N/A</v>
      </c>
      <c r="Q45" t="e">
        <f t="shared" ca="1" si="7"/>
        <v>#N/A</v>
      </c>
      <c r="R45" t="e">
        <f t="shared" ca="1" si="7"/>
        <v>#N/A</v>
      </c>
      <c r="S45" t="e">
        <f t="shared" ca="1" si="7"/>
        <v>#N/A</v>
      </c>
      <c r="T45" t="e">
        <f t="shared" ca="1" si="7"/>
        <v>#N/A</v>
      </c>
      <c r="U45" t="e">
        <f t="shared" ca="1" si="7"/>
        <v>#N/A</v>
      </c>
      <c r="V45" t="e">
        <f t="shared" ca="1" si="7"/>
        <v>#N/A</v>
      </c>
      <c r="W45" t="e">
        <f t="shared" ca="1" si="7"/>
        <v>#N/A</v>
      </c>
      <c r="X45" t="e">
        <f t="shared" ca="1" si="7"/>
        <v>#N/A</v>
      </c>
      <c r="Y45" t="e">
        <f t="shared" ca="1" si="7"/>
        <v>#N/A</v>
      </c>
      <c r="Z45" t="e">
        <f t="shared" ca="1" si="7"/>
        <v>#N/A</v>
      </c>
      <c r="AA45" t="e">
        <f t="shared" ca="1" si="7"/>
        <v>#N/A</v>
      </c>
      <c r="AB45" t="e">
        <f t="shared" ca="1" si="7"/>
        <v>#N/A</v>
      </c>
      <c r="AC45" t="e">
        <f t="shared" ca="1" si="7"/>
        <v>#N/A</v>
      </c>
      <c r="AD45" t="e">
        <f t="shared" ca="1" si="7"/>
        <v>#N/A</v>
      </c>
      <c r="AE45" t="e">
        <f t="shared" ca="1" si="7"/>
        <v>#N/A</v>
      </c>
      <c r="AF45" t="e">
        <f t="shared" ca="1" si="7"/>
        <v>#N/A</v>
      </c>
      <c r="AG45" t="e">
        <f t="shared" ca="1" si="7"/>
        <v>#N/A</v>
      </c>
      <c r="AH45" t="e">
        <f t="shared" ca="1" si="7"/>
        <v>#N/A</v>
      </c>
    </row>
    <row r="46" spans="1:35" x14ac:dyDescent="0.3">
      <c r="C46" t="e">
        <f t="shared" ca="1" si="6"/>
        <v>#N/A</v>
      </c>
      <c r="D46" t="e">
        <f ca="1">UPPER(INDEX(Aktivitäten[AKTIVITÄT],MATCH($C46,Aktivitäten[Id],0)))</f>
        <v>#N/A</v>
      </c>
      <c r="E46" t="e">
        <f t="shared" ref="E46:AH46" ca="1" si="8">IF(ISERROR(F34),E34,NA())</f>
        <v>#N/A</v>
      </c>
      <c r="F46" t="e">
        <f t="shared" ca="1" si="8"/>
        <v>#N/A</v>
      </c>
      <c r="G46" t="e">
        <f t="shared" ca="1" si="8"/>
        <v>#N/A</v>
      </c>
      <c r="H46" t="e">
        <f t="shared" ca="1" si="8"/>
        <v>#N/A</v>
      </c>
      <c r="I46" t="e">
        <f t="shared" ca="1" si="8"/>
        <v>#N/A</v>
      </c>
      <c r="J46" t="e">
        <f t="shared" ca="1" si="8"/>
        <v>#N/A</v>
      </c>
      <c r="K46" t="e">
        <f t="shared" ca="1" si="8"/>
        <v>#N/A</v>
      </c>
      <c r="L46" t="e">
        <f t="shared" ca="1" si="8"/>
        <v>#N/A</v>
      </c>
      <c r="M46" t="e">
        <f t="shared" ca="1" si="8"/>
        <v>#N/A</v>
      </c>
      <c r="N46" t="e">
        <f t="shared" ca="1" si="8"/>
        <v>#N/A</v>
      </c>
      <c r="O46" t="e">
        <f t="shared" ca="1" si="8"/>
        <v>#N/A</v>
      </c>
      <c r="P46" t="e">
        <f t="shared" ca="1" si="8"/>
        <v>#N/A</v>
      </c>
      <c r="Q46" t="e">
        <f t="shared" ca="1" si="8"/>
        <v>#N/A</v>
      </c>
      <c r="R46" t="e">
        <f t="shared" ca="1" si="8"/>
        <v>#N/A</v>
      </c>
      <c r="S46" t="e">
        <f t="shared" ca="1" si="8"/>
        <v>#N/A</v>
      </c>
      <c r="T46" t="e">
        <f t="shared" ca="1" si="8"/>
        <v>#N/A</v>
      </c>
      <c r="U46" t="e">
        <f t="shared" ca="1" si="8"/>
        <v>#N/A</v>
      </c>
      <c r="V46" t="e">
        <f t="shared" ca="1" si="8"/>
        <v>#N/A</v>
      </c>
      <c r="W46" t="e">
        <f t="shared" ca="1" si="8"/>
        <v>#N/A</v>
      </c>
      <c r="X46" t="e">
        <f t="shared" ca="1" si="8"/>
        <v>#N/A</v>
      </c>
      <c r="Y46" t="e">
        <f t="shared" ca="1" si="8"/>
        <v>#N/A</v>
      </c>
      <c r="Z46" t="e">
        <f t="shared" ca="1" si="8"/>
        <v>#N/A</v>
      </c>
      <c r="AA46" t="e">
        <f t="shared" ca="1" si="8"/>
        <v>#N/A</v>
      </c>
      <c r="AB46" t="e">
        <f t="shared" ca="1" si="8"/>
        <v>#N/A</v>
      </c>
      <c r="AC46" t="e">
        <f t="shared" ca="1" si="8"/>
        <v>#N/A</v>
      </c>
      <c r="AD46" t="e">
        <f t="shared" ca="1" si="8"/>
        <v>#N/A</v>
      </c>
      <c r="AE46" t="e">
        <f t="shared" ca="1" si="8"/>
        <v>#N/A</v>
      </c>
      <c r="AF46" t="e">
        <f t="shared" ca="1" si="8"/>
        <v>#N/A</v>
      </c>
      <c r="AG46" t="e">
        <f t="shared" ca="1" si="8"/>
        <v>#N/A</v>
      </c>
      <c r="AH46" t="e">
        <f t="shared" ca="1" si="8"/>
        <v>#N/A</v>
      </c>
    </row>
    <row r="47" spans="1:35" x14ac:dyDescent="0.3">
      <c r="C47" t="e">
        <f t="shared" ca="1" si="6"/>
        <v>#N/A</v>
      </c>
      <c r="D47" t="e">
        <f ca="1">UPPER(INDEX(Aktivitäten[AKTIVITÄT],MATCH($C47,Aktivitäten[Id],0)))</f>
        <v>#N/A</v>
      </c>
      <c r="E47" t="e">
        <f t="shared" ref="E47:AH47" ca="1" si="9">IF(ISERROR(F35),E35,NA())</f>
        <v>#N/A</v>
      </c>
      <c r="F47" t="e">
        <f t="shared" ca="1" si="9"/>
        <v>#N/A</v>
      </c>
      <c r="G47" t="e">
        <f t="shared" ca="1" si="9"/>
        <v>#N/A</v>
      </c>
      <c r="H47" t="e">
        <f t="shared" ca="1" si="9"/>
        <v>#N/A</v>
      </c>
      <c r="I47" t="e">
        <f t="shared" ca="1" si="9"/>
        <v>#N/A</v>
      </c>
      <c r="J47" t="e">
        <f t="shared" ca="1" si="9"/>
        <v>#N/A</v>
      </c>
      <c r="K47" t="e">
        <f t="shared" ca="1" si="9"/>
        <v>#N/A</v>
      </c>
      <c r="L47" t="e">
        <f t="shared" ca="1" si="9"/>
        <v>#N/A</v>
      </c>
      <c r="M47" t="e">
        <f t="shared" ca="1" si="9"/>
        <v>#N/A</v>
      </c>
      <c r="N47" t="e">
        <f t="shared" ca="1" si="9"/>
        <v>#N/A</v>
      </c>
      <c r="O47" t="e">
        <f t="shared" ca="1" si="9"/>
        <v>#N/A</v>
      </c>
      <c r="P47" t="e">
        <f t="shared" ca="1" si="9"/>
        <v>#N/A</v>
      </c>
      <c r="Q47" t="e">
        <f t="shared" ca="1" si="9"/>
        <v>#N/A</v>
      </c>
      <c r="R47" t="e">
        <f t="shared" ca="1" si="9"/>
        <v>#N/A</v>
      </c>
      <c r="S47" t="e">
        <f t="shared" ca="1" si="9"/>
        <v>#N/A</v>
      </c>
      <c r="T47" t="e">
        <f t="shared" ca="1" si="9"/>
        <v>#N/A</v>
      </c>
      <c r="U47" t="e">
        <f t="shared" ca="1" si="9"/>
        <v>#N/A</v>
      </c>
      <c r="V47" t="e">
        <f t="shared" ca="1" si="9"/>
        <v>#N/A</v>
      </c>
      <c r="W47" t="e">
        <f t="shared" ca="1" si="9"/>
        <v>#N/A</v>
      </c>
      <c r="X47" t="e">
        <f t="shared" ca="1" si="9"/>
        <v>#N/A</v>
      </c>
      <c r="Y47" t="e">
        <f t="shared" ca="1" si="9"/>
        <v>#N/A</v>
      </c>
      <c r="Z47" t="e">
        <f t="shared" ca="1" si="9"/>
        <v>#N/A</v>
      </c>
      <c r="AA47" t="e">
        <f t="shared" ca="1" si="9"/>
        <v>#N/A</v>
      </c>
      <c r="AB47" t="e">
        <f t="shared" ca="1" si="9"/>
        <v>#N/A</v>
      </c>
      <c r="AC47" t="e">
        <f t="shared" ca="1" si="9"/>
        <v>#N/A</v>
      </c>
      <c r="AD47" t="e">
        <f t="shared" ca="1" si="9"/>
        <v>#N/A</v>
      </c>
      <c r="AE47" t="e">
        <f t="shared" ca="1" si="9"/>
        <v>#N/A</v>
      </c>
      <c r="AF47" t="e">
        <f t="shared" ca="1" si="9"/>
        <v>#N/A</v>
      </c>
      <c r="AG47" t="e">
        <f t="shared" ca="1" si="9"/>
        <v>#N/A</v>
      </c>
      <c r="AH47" t="e">
        <f t="shared" ca="1" si="9"/>
        <v>#N/A</v>
      </c>
    </row>
    <row r="48" spans="1:35" x14ac:dyDescent="0.3">
      <c r="C48">
        <f t="shared" ca="1" si="6"/>
        <v>1</v>
      </c>
      <c r="D48" t="str">
        <f ca="1">UPPER(INDEX(Aktivitäten[AKTIVITÄT],MATCH($C48,Aktivitäten[Id],0)))</f>
        <v>ZÜRICH - ZRH</v>
      </c>
      <c r="E48" t="e">
        <f t="shared" ref="E48:AH48" ca="1" si="10">IF(ISERROR(F36),E36,NA())</f>
        <v>#N/A</v>
      </c>
      <c r="F48" t="e">
        <f t="shared" ca="1" si="10"/>
        <v>#N/A</v>
      </c>
      <c r="G48" t="e">
        <f t="shared" ca="1" si="10"/>
        <v>#N/A</v>
      </c>
      <c r="H48">
        <f t="shared" ca="1" si="10"/>
        <v>7.3000000000000007</v>
      </c>
      <c r="I48" t="e">
        <f t="shared" ca="1" si="10"/>
        <v>#N/A</v>
      </c>
      <c r="J48" t="e">
        <f t="shared" ca="1" si="10"/>
        <v>#N/A</v>
      </c>
      <c r="K48" t="e">
        <f t="shared" ca="1" si="10"/>
        <v>#N/A</v>
      </c>
      <c r="L48" t="e">
        <f t="shared" ca="1" si="10"/>
        <v>#N/A</v>
      </c>
      <c r="M48" t="e">
        <f t="shared" ca="1" si="10"/>
        <v>#N/A</v>
      </c>
      <c r="N48" t="e">
        <f t="shared" ca="1" si="10"/>
        <v>#N/A</v>
      </c>
      <c r="O48" t="e">
        <f t="shared" ca="1" si="10"/>
        <v>#N/A</v>
      </c>
      <c r="P48" t="e">
        <f t="shared" ca="1" si="10"/>
        <v>#N/A</v>
      </c>
      <c r="Q48" t="e">
        <f t="shared" ca="1" si="10"/>
        <v>#N/A</v>
      </c>
      <c r="R48" t="e">
        <f t="shared" ca="1" si="10"/>
        <v>#N/A</v>
      </c>
      <c r="S48" t="e">
        <f t="shared" ca="1" si="10"/>
        <v>#N/A</v>
      </c>
      <c r="T48" t="e">
        <f t="shared" ca="1" si="10"/>
        <v>#N/A</v>
      </c>
      <c r="U48" t="e">
        <f t="shared" ca="1" si="10"/>
        <v>#N/A</v>
      </c>
      <c r="V48" t="e">
        <f t="shared" ca="1" si="10"/>
        <v>#N/A</v>
      </c>
      <c r="W48" t="e">
        <f t="shared" ca="1" si="10"/>
        <v>#N/A</v>
      </c>
      <c r="X48" t="e">
        <f t="shared" ca="1" si="10"/>
        <v>#N/A</v>
      </c>
      <c r="Y48" t="e">
        <f t="shared" ca="1" si="10"/>
        <v>#N/A</v>
      </c>
      <c r="Z48" t="e">
        <f t="shared" ca="1" si="10"/>
        <v>#N/A</v>
      </c>
      <c r="AA48" t="e">
        <f t="shared" ca="1" si="10"/>
        <v>#N/A</v>
      </c>
      <c r="AB48" t="e">
        <f t="shared" ca="1" si="10"/>
        <v>#N/A</v>
      </c>
      <c r="AC48" t="e">
        <f t="shared" ca="1" si="10"/>
        <v>#N/A</v>
      </c>
      <c r="AD48" t="e">
        <f t="shared" ca="1" si="10"/>
        <v>#N/A</v>
      </c>
      <c r="AE48" t="e">
        <f t="shared" ca="1" si="10"/>
        <v>#N/A</v>
      </c>
      <c r="AF48" t="e">
        <f t="shared" ca="1" si="10"/>
        <v>#N/A</v>
      </c>
      <c r="AG48" t="e">
        <f t="shared" ca="1" si="10"/>
        <v>#N/A</v>
      </c>
      <c r="AH48" t="e">
        <f t="shared" ca="1" si="10"/>
        <v>#N/A</v>
      </c>
    </row>
    <row r="49" spans="3:34" x14ac:dyDescent="0.3">
      <c r="C49">
        <f t="shared" ca="1" si="6"/>
        <v>2</v>
      </c>
      <c r="D49" t="str">
        <f ca="1">UPPER(INDEX(Aktivitäten[AKTIVITÄT],MATCH($C49,Aktivitäten[Id],0)))</f>
        <v>DUBAI</v>
      </c>
      <c r="E49" t="e">
        <f t="shared" ref="E49:AH49" ca="1" si="11">IF(ISERROR(F37),E37,NA())</f>
        <v>#N/A</v>
      </c>
      <c r="F49" t="e">
        <f t="shared" ca="1" si="11"/>
        <v>#N/A</v>
      </c>
      <c r="G49" t="e">
        <f t="shared" ca="1" si="11"/>
        <v>#N/A</v>
      </c>
      <c r="H49" t="e">
        <f t="shared" ca="1" si="11"/>
        <v>#N/A</v>
      </c>
      <c r="I49" t="e">
        <f t="shared" ca="1" si="11"/>
        <v>#N/A</v>
      </c>
      <c r="J49" t="e">
        <f t="shared" ca="1" si="11"/>
        <v>#N/A</v>
      </c>
      <c r="K49" t="e">
        <f t="shared" ca="1" si="11"/>
        <v>#N/A</v>
      </c>
      <c r="L49">
        <f t="shared" ca="1" si="11"/>
        <v>6.3000000000000007</v>
      </c>
      <c r="M49" t="e">
        <f t="shared" ca="1" si="11"/>
        <v>#N/A</v>
      </c>
      <c r="N49" t="e">
        <f t="shared" ca="1" si="11"/>
        <v>#N/A</v>
      </c>
      <c r="O49" t="e">
        <f t="shared" ca="1" si="11"/>
        <v>#N/A</v>
      </c>
      <c r="P49" t="e">
        <f t="shared" ca="1" si="11"/>
        <v>#N/A</v>
      </c>
      <c r="Q49" t="e">
        <f t="shared" ca="1" si="11"/>
        <v>#N/A</v>
      </c>
      <c r="R49" t="e">
        <f t="shared" ca="1" si="11"/>
        <v>#N/A</v>
      </c>
      <c r="S49" t="e">
        <f t="shared" ca="1" si="11"/>
        <v>#N/A</v>
      </c>
      <c r="T49" t="e">
        <f t="shared" ca="1" si="11"/>
        <v>#N/A</v>
      </c>
      <c r="U49" t="e">
        <f t="shared" ca="1" si="11"/>
        <v>#N/A</v>
      </c>
      <c r="V49" t="e">
        <f t="shared" ca="1" si="11"/>
        <v>#N/A</v>
      </c>
      <c r="W49" t="e">
        <f t="shared" ca="1" si="11"/>
        <v>#N/A</v>
      </c>
      <c r="X49" t="e">
        <f t="shared" ca="1" si="11"/>
        <v>#N/A</v>
      </c>
      <c r="Y49" t="e">
        <f t="shared" ca="1" si="11"/>
        <v>#N/A</v>
      </c>
      <c r="Z49" t="e">
        <f t="shared" ca="1" si="11"/>
        <v>#N/A</v>
      </c>
      <c r="AA49" t="e">
        <f t="shared" ca="1" si="11"/>
        <v>#N/A</v>
      </c>
      <c r="AB49" t="e">
        <f t="shared" ca="1" si="11"/>
        <v>#N/A</v>
      </c>
      <c r="AC49" t="e">
        <f t="shared" ca="1" si="11"/>
        <v>#N/A</v>
      </c>
      <c r="AD49" t="e">
        <f t="shared" ca="1" si="11"/>
        <v>#N/A</v>
      </c>
      <c r="AE49" t="e">
        <f t="shared" ca="1" si="11"/>
        <v>#N/A</v>
      </c>
      <c r="AF49" t="e">
        <f t="shared" ca="1" si="11"/>
        <v>#N/A</v>
      </c>
      <c r="AG49" t="e">
        <f t="shared" ca="1" si="11"/>
        <v>#N/A</v>
      </c>
      <c r="AH49" t="e">
        <f t="shared" ca="1" si="11"/>
        <v>#N/A</v>
      </c>
    </row>
    <row r="50" spans="3:34" x14ac:dyDescent="0.3">
      <c r="C50">
        <f t="shared" ca="1" si="6"/>
        <v>3</v>
      </c>
      <c r="D50" t="str">
        <f ca="1">UPPER(INDEX(Aktivitäten[AKTIVITÄT],MATCH($C50,Aktivitäten[Id],0)))</f>
        <v>SINGAPORE</v>
      </c>
      <c r="E50" t="e">
        <f t="shared" ref="E50:AH50" ca="1" si="12">IF(ISERROR(F38),E38,NA())</f>
        <v>#N/A</v>
      </c>
      <c r="F50" t="e">
        <f t="shared" ca="1" si="12"/>
        <v>#N/A</v>
      </c>
      <c r="G50" t="e">
        <f t="shared" ca="1" si="12"/>
        <v>#N/A</v>
      </c>
      <c r="H50" t="e">
        <f t="shared" ca="1" si="12"/>
        <v>#N/A</v>
      </c>
      <c r="I50" t="e">
        <f t="shared" ca="1" si="12"/>
        <v>#N/A</v>
      </c>
      <c r="J50" t="e">
        <f t="shared" ca="1" si="12"/>
        <v>#N/A</v>
      </c>
      <c r="K50" t="e">
        <f t="shared" ca="1" si="12"/>
        <v>#N/A</v>
      </c>
      <c r="L50" t="e">
        <f t="shared" ca="1" si="12"/>
        <v>#N/A</v>
      </c>
      <c r="M50" t="e">
        <f t="shared" ca="1" si="12"/>
        <v>#N/A</v>
      </c>
      <c r="N50" t="e">
        <f t="shared" ca="1" si="12"/>
        <v>#N/A</v>
      </c>
      <c r="O50" t="e">
        <f t="shared" ca="1" si="12"/>
        <v>#N/A</v>
      </c>
      <c r="P50" t="e">
        <f t="shared" ca="1" si="12"/>
        <v>#N/A</v>
      </c>
      <c r="Q50">
        <f t="shared" ca="1" si="12"/>
        <v>5.3000000000000007</v>
      </c>
      <c r="R50" t="e">
        <f t="shared" ca="1" si="12"/>
        <v>#N/A</v>
      </c>
      <c r="S50" t="e">
        <f t="shared" ca="1" si="12"/>
        <v>#N/A</v>
      </c>
      <c r="T50" t="e">
        <f t="shared" ca="1" si="12"/>
        <v>#N/A</v>
      </c>
      <c r="U50" t="e">
        <f t="shared" ca="1" si="12"/>
        <v>#N/A</v>
      </c>
      <c r="V50" t="e">
        <f t="shared" ca="1" si="12"/>
        <v>#N/A</v>
      </c>
      <c r="W50" t="e">
        <f t="shared" ca="1" si="12"/>
        <v>#N/A</v>
      </c>
      <c r="X50" t="e">
        <f t="shared" ca="1" si="12"/>
        <v>#N/A</v>
      </c>
      <c r="Y50" t="e">
        <f t="shared" ca="1" si="12"/>
        <v>#N/A</v>
      </c>
      <c r="Z50" t="e">
        <f t="shared" ca="1" si="12"/>
        <v>#N/A</v>
      </c>
      <c r="AA50" t="e">
        <f t="shared" ca="1" si="12"/>
        <v>#N/A</v>
      </c>
      <c r="AB50" t="e">
        <f t="shared" ca="1" si="12"/>
        <v>#N/A</v>
      </c>
      <c r="AC50" t="e">
        <f t="shared" ca="1" si="12"/>
        <v>#N/A</v>
      </c>
      <c r="AD50" t="e">
        <f t="shared" ca="1" si="12"/>
        <v>#N/A</v>
      </c>
      <c r="AE50" t="e">
        <f t="shared" ca="1" si="12"/>
        <v>#N/A</v>
      </c>
      <c r="AF50" t="e">
        <f t="shared" ca="1" si="12"/>
        <v>#N/A</v>
      </c>
      <c r="AG50" t="e">
        <f t="shared" ca="1" si="12"/>
        <v>#N/A</v>
      </c>
      <c r="AH50" t="e">
        <f t="shared" ca="1" si="12"/>
        <v>#N/A</v>
      </c>
    </row>
    <row r="51" spans="3:34" x14ac:dyDescent="0.3">
      <c r="C51">
        <f t="shared" ca="1" si="6"/>
        <v>4</v>
      </c>
      <c r="D51" t="str">
        <f ca="1">UPPER(INDEX(Aktivitäten[AKTIVITÄT],MATCH($C51,Aktivitäten[Id],0)))</f>
        <v>BANGKOK</v>
      </c>
      <c r="E51" t="e">
        <f t="shared" ref="E51:AH51" ca="1" si="13">IF(ISERROR(F39),E39,NA())</f>
        <v>#N/A</v>
      </c>
      <c r="F51" t="e">
        <f t="shared" ca="1" si="13"/>
        <v>#N/A</v>
      </c>
      <c r="G51" t="e">
        <f t="shared" ca="1" si="13"/>
        <v>#N/A</v>
      </c>
      <c r="H51" t="e">
        <f t="shared" ca="1" si="13"/>
        <v>#N/A</v>
      </c>
      <c r="I51" t="e">
        <f t="shared" ca="1" si="13"/>
        <v>#N/A</v>
      </c>
      <c r="J51" t="e">
        <f t="shared" ca="1" si="13"/>
        <v>#N/A</v>
      </c>
      <c r="K51" t="e">
        <f t="shared" ca="1" si="13"/>
        <v>#N/A</v>
      </c>
      <c r="L51" t="e">
        <f t="shared" ca="1" si="13"/>
        <v>#N/A</v>
      </c>
      <c r="M51" t="e">
        <f t="shared" ca="1" si="13"/>
        <v>#N/A</v>
      </c>
      <c r="N51" t="e">
        <f t="shared" ca="1" si="13"/>
        <v>#N/A</v>
      </c>
      <c r="O51" t="e">
        <f t="shared" ca="1" si="13"/>
        <v>#N/A</v>
      </c>
      <c r="P51" t="e">
        <f t="shared" ca="1" si="13"/>
        <v>#N/A</v>
      </c>
      <c r="Q51" t="e">
        <f t="shared" ca="1" si="13"/>
        <v>#N/A</v>
      </c>
      <c r="R51" t="e">
        <f t="shared" ca="1" si="13"/>
        <v>#N/A</v>
      </c>
      <c r="S51" t="e">
        <f t="shared" ca="1" si="13"/>
        <v>#N/A</v>
      </c>
      <c r="T51" t="e">
        <f t="shared" ca="1" si="13"/>
        <v>#N/A</v>
      </c>
      <c r="U51" t="e">
        <f t="shared" ca="1" si="13"/>
        <v>#N/A</v>
      </c>
      <c r="V51" t="e">
        <f t="shared" ca="1" si="13"/>
        <v>#N/A</v>
      </c>
      <c r="W51" t="e">
        <f t="shared" ca="1" si="13"/>
        <v>#N/A</v>
      </c>
      <c r="X51" t="e">
        <f t="shared" ca="1" si="13"/>
        <v>#N/A</v>
      </c>
      <c r="Y51">
        <f t="shared" ca="1" si="13"/>
        <v>4.3000000000000007</v>
      </c>
      <c r="Z51" t="e">
        <f t="shared" ca="1" si="13"/>
        <v>#N/A</v>
      </c>
      <c r="AA51" t="e">
        <f t="shared" ca="1" si="13"/>
        <v>#N/A</v>
      </c>
      <c r="AB51" t="e">
        <f t="shared" ca="1" si="13"/>
        <v>#N/A</v>
      </c>
      <c r="AC51" t="e">
        <f t="shared" ca="1" si="13"/>
        <v>#N/A</v>
      </c>
      <c r="AD51" t="e">
        <f t="shared" ca="1" si="13"/>
        <v>#N/A</v>
      </c>
      <c r="AE51" t="e">
        <f t="shared" ca="1" si="13"/>
        <v>#N/A</v>
      </c>
      <c r="AF51" t="e">
        <f t="shared" ca="1" si="13"/>
        <v>#N/A</v>
      </c>
      <c r="AG51" t="e">
        <f t="shared" ca="1" si="13"/>
        <v>#N/A</v>
      </c>
      <c r="AH51" t="e">
        <f t="shared" ca="1" si="13"/>
        <v>#N/A</v>
      </c>
    </row>
    <row r="52" spans="3:34" x14ac:dyDescent="0.3">
      <c r="C52">
        <f t="shared" ca="1" si="6"/>
        <v>5</v>
      </c>
      <c r="D52" t="str">
        <f ca="1">UPPER(INDEX(Aktivitäten[AKTIVITÄT],MATCH($C52,Aktivitäten[Id],0)))</f>
        <v>SYDNEY</v>
      </c>
      <c r="E52" t="e">
        <f t="shared" ref="E52:AH52" ca="1" si="14">IF(ISERROR(F40),E40,NA())</f>
        <v>#N/A</v>
      </c>
      <c r="F52" t="e">
        <f t="shared" ca="1" si="14"/>
        <v>#N/A</v>
      </c>
      <c r="G52" t="e">
        <f t="shared" ca="1" si="14"/>
        <v>#N/A</v>
      </c>
      <c r="H52" t="e">
        <f t="shared" ca="1" si="14"/>
        <v>#N/A</v>
      </c>
      <c r="I52" t="e">
        <f t="shared" ca="1" si="14"/>
        <v>#N/A</v>
      </c>
      <c r="J52" t="e">
        <f t="shared" ca="1" si="14"/>
        <v>#N/A</v>
      </c>
      <c r="K52" t="e">
        <f t="shared" ca="1" si="14"/>
        <v>#N/A</v>
      </c>
      <c r="L52" t="e">
        <f t="shared" ca="1" si="14"/>
        <v>#N/A</v>
      </c>
      <c r="M52" t="e">
        <f t="shared" ca="1" si="14"/>
        <v>#N/A</v>
      </c>
      <c r="N52" t="e">
        <f t="shared" ca="1" si="14"/>
        <v>#N/A</v>
      </c>
      <c r="O52" t="e">
        <f t="shared" ca="1" si="14"/>
        <v>#N/A</v>
      </c>
      <c r="P52" t="e">
        <f t="shared" ca="1" si="14"/>
        <v>#N/A</v>
      </c>
      <c r="Q52" t="e">
        <f t="shared" ca="1" si="14"/>
        <v>#N/A</v>
      </c>
      <c r="R52" t="e">
        <f t="shared" ca="1" si="14"/>
        <v>#N/A</v>
      </c>
      <c r="S52" t="e">
        <f t="shared" ca="1" si="14"/>
        <v>#N/A</v>
      </c>
      <c r="T52" t="e">
        <f t="shared" ca="1" si="14"/>
        <v>#N/A</v>
      </c>
      <c r="U52" t="e">
        <f t="shared" ca="1" si="14"/>
        <v>#N/A</v>
      </c>
      <c r="V52" t="e">
        <f t="shared" ca="1" si="14"/>
        <v>#N/A</v>
      </c>
      <c r="W52" t="e">
        <f t="shared" ca="1" si="14"/>
        <v>#N/A</v>
      </c>
      <c r="X52" t="e">
        <f t="shared" ca="1" si="14"/>
        <v>#N/A</v>
      </c>
      <c r="Y52" t="e">
        <f t="shared" ca="1" si="14"/>
        <v>#N/A</v>
      </c>
      <c r="Z52" t="e">
        <f t="shared" ca="1" si="14"/>
        <v>#N/A</v>
      </c>
      <c r="AA52" t="e">
        <f t="shared" ca="1" si="14"/>
        <v>#N/A</v>
      </c>
      <c r="AB52" t="e">
        <f t="shared" ca="1" si="14"/>
        <v>#N/A</v>
      </c>
      <c r="AC52" t="e">
        <f t="shared" ca="1" si="14"/>
        <v>#N/A</v>
      </c>
      <c r="AD52" t="e">
        <f t="shared" ca="1" si="14"/>
        <v>#N/A</v>
      </c>
      <c r="AE52" t="e">
        <f t="shared" ca="1" si="14"/>
        <v>#N/A</v>
      </c>
      <c r="AF52" t="e">
        <f t="shared" ca="1" si="14"/>
        <v>#N/A</v>
      </c>
      <c r="AG52" t="e">
        <f t="shared" ca="1" si="14"/>
        <v>#N/A</v>
      </c>
      <c r="AH52" t="e">
        <f t="shared" ca="1" si="14"/>
        <v>#N/A</v>
      </c>
    </row>
    <row r="55" spans="3:34" x14ac:dyDescent="0.3">
      <c r="E55" s="1">
        <f>E31</f>
        <v>43101</v>
      </c>
      <c r="F55" s="1">
        <f t="shared" ref="F55:AH55" si="15">F31</f>
        <v>43102</v>
      </c>
      <c r="G55" s="1">
        <f t="shared" si="15"/>
        <v>43103</v>
      </c>
      <c r="H55" s="1">
        <f t="shared" si="15"/>
        <v>43104</v>
      </c>
      <c r="I55" s="1">
        <f t="shared" si="15"/>
        <v>43105</v>
      </c>
      <c r="J55" s="1">
        <f t="shared" si="15"/>
        <v>43106</v>
      </c>
      <c r="K55" s="1">
        <f t="shared" si="15"/>
        <v>43107</v>
      </c>
      <c r="L55" s="1">
        <f t="shared" si="15"/>
        <v>43108</v>
      </c>
      <c r="M55" s="1">
        <f t="shared" si="15"/>
        <v>43109</v>
      </c>
      <c r="N55" s="1">
        <f t="shared" si="15"/>
        <v>43110</v>
      </c>
      <c r="O55" s="1">
        <f t="shared" si="15"/>
        <v>43111</v>
      </c>
      <c r="P55" s="1">
        <f t="shared" si="15"/>
        <v>43112</v>
      </c>
      <c r="Q55" s="1">
        <f t="shared" si="15"/>
        <v>43113</v>
      </c>
      <c r="R55" s="1">
        <f t="shared" si="15"/>
        <v>43114</v>
      </c>
      <c r="S55" s="1">
        <f t="shared" si="15"/>
        <v>43115</v>
      </c>
      <c r="T55" s="1">
        <f t="shared" si="15"/>
        <v>43116</v>
      </c>
      <c r="U55" s="1">
        <f t="shared" si="15"/>
        <v>43117</v>
      </c>
      <c r="V55" s="1">
        <f t="shared" si="15"/>
        <v>43118</v>
      </c>
      <c r="W55" s="1">
        <f t="shared" si="15"/>
        <v>43119</v>
      </c>
      <c r="X55" s="1">
        <f t="shared" si="15"/>
        <v>43120</v>
      </c>
      <c r="Y55" s="1">
        <f t="shared" si="15"/>
        <v>43121</v>
      </c>
      <c r="Z55" s="1">
        <f t="shared" si="15"/>
        <v>43122</v>
      </c>
      <c r="AA55" s="1">
        <f t="shared" si="15"/>
        <v>43123</v>
      </c>
      <c r="AB55" s="1">
        <f t="shared" si="15"/>
        <v>43124</v>
      </c>
      <c r="AC55" s="1">
        <f t="shared" si="15"/>
        <v>43125</v>
      </c>
      <c r="AD55" s="1">
        <f t="shared" si="15"/>
        <v>43126</v>
      </c>
      <c r="AE55" s="1">
        <f t="shared" si="15"/>
        <v>43127</v>
      </c>
      <c r="AF55" s="1">
        <f t="shared" si="15"/>
        <v>43128</v>
      </c>
      <c r="AG55" s="1">
        <f t="shared" si="15"/>
        <v>43129</v>
      </c>
      <c r="AH55" s="1">
        <f t="shared" si="15"/>
        <v>43130</v>
      </c>
    </row>
    <row r="56" spans="3:34" x14ac:dyDescent="0.3">
      <c r="D56" t="s">
        <v>17</v>
      </c>
      <c r="E56" t="e">
        <f t="shared" ref="E56:AH56" ca="1" si="16">IF(E55=$D$3,5,NA())</f>
        <v>#N/A</v>
      </c>
      <c r="F56" t="e">
        <f t="shared" ca="1" si="16"/>
        <v>#N/A</v>
      </c>
      <c r="G56" t="e">
        <f t="shared" ca="1" si="16"/>
        <v>#N/A</v>
      </c>
      <c r="H56" t="e">
        <f t="shared" ca="1" si="16"/>
        <v>#N/A</v>
      </c>
      <c r="I56" t="e">
        <f t="shared" ca="1" si="16"/>
        <v>#N/A</v>
      </c>
      <c r="J56" t="e">
        <f t="shared" ca="1" si="16"/>
        <v>#N/A</v>
      </c>
      <c r="K56" t="e">
        <f t="shared" ca="1" si="16"/>
        <v>#N/A</v>
      </c>
      <c r="L56" t="e">
        <f t="shared" ca="1" si="16"/>
        <v>#N/A</v>
      </c>
      <c r="M56" t="e">
        <f t="shared" ca="1" si="16"/>
        <v>#N/A</v>
      </c>
      <c r="N56" t="e">
        <f t="shared" ca="1" si="16"/>
        <v>#N/A</v>
      </c>
      <c r="O56" t="e">
        <f t="shared" ca="1" si="16"/>
        <v>#N/A</v>
      </c>
      <c r="P56" t="e">
        <f t="shared" ca="1" si="16"/>
        <v>#N/A</v>
      </c>
      <c r="Q56" t="e">
        <f t="shared" ca="1" si="16"/>
        <v>#N/A</v>
      </c>
      <c r="R56" t="e">
        <f t="shared" ca="1" si="16"/>
        <v>#N/A</v>
      </c>
      <c r="S56" t="e">
        <f t="shared" ca="1" si="16"/>
        <v>#N/A</v>
      </c>
      <c r="T56" t="e">
        <f t="shared" ca="1" si="16"/>
        <v>#N/A</v>
      </c>
      <c r="U56" t="e">
        <f t="shared" ca="1" si="16"/>
        <v>#N/A</v>
      </c>
      <c r="V56" t="e">
        <f t="shared" ca="1" si="16"/>
        <v>#N/A</v>
      </c>
      <c r="W56" t="e">
        <f t="shared" ca="1" si="16"/>
        <v>#N/A</v>
      </c>
      <c r="X56" t="e">
        <f t="shared" ca="1" si="16"/>
        <v>#N/A</v>
      </c>
      <c r="Y56" t="e">
        <f t="shared" ca="1" si="16"/>
        <v>#N/A</v>
      </c>
      <c r="Z56" t="e">
        <f t="shared" ca="1" si="16"/>
        <v>#N/A</v>
      </c>
      <c r="AA56" t="e">
        <f t="shared" ca="1" si="16"/>
        <v>#N/A</v>
      </c>
      <c r="AB56" t="e">
        <f t="shared" ca="1" si="16"/>
        <v>#N/A</v>
      </c>
      <c r="AC56" t="e">
        <f t="shared" ca="1" si="16"/>
        <v>#N/A</v>
      </c>
      <c r="AD56" t="e">
        <f t="shared" ca="1" si="16"/>
        <v>#N/A</v>
      </c>
      <c r="AE56" t="e">
        <f t="shared" ca="1" si="16"/>
        <v>#N/A</v>
      </c>
      <c r="AF56" t="e">
        <f t="shared" ca="1" si="16"/>
        <v>#N/A</v>
      </c>
      <c r="AG56" t="e">
        <f t="shared" ca="1" si="16"/>
        <v>#N/A</v>
      </c>
      <c r="AH56" t="e">
        <f t="shared" ca="1" si="16"/>
        <v>#N/A</v>
      </c>
    </row>
    <row r="58" spans="3:34" x14ac:dyDescent="0.3">
      <c r="D58" s="3">
        <f>DATE(YEAR(MIN(E55:AH55)),MONTH(MIN(E55:AH55)),1)</f>
        <v>43101</v>
      </c>
      <c r="E58">
        <f>IF(MEDIAN($D58,E$55,EOMONTH($D58,0))=E$55,0.5,NA())</f>
        <v>0.5</v>
      </c>
      <c r="F58">
        <f t="shared" ref="F58:AH58" si="17">IF(MEDIAN($D58,F$55,EOMONTH($D58,0))=F$55,0.5,NA())</f>
        <v>0.5</v>
      </c>
      <c r="G58">
        <f t="shared" si="17"/>
        <v>0.5</v>
      </c>
      <c r="H58">
        <f t="shared" si="17"/>
        <v>0.5</v>
      </c>
      <c r="I58">
        <f t="shared" si="17"/>
        <v>0.5</v>
      </c>
      <c r="J58">
        <f t="shared" si="17"/>
        <v>0.5</v>
      </c>
      <c r="K58">
        <f t="shared" si="17"/>
        <v>0.5</v>
      </c>
      <c r="L58">
        <f t="shared" si="17"/>
        <v>0.5</v>
      </c>
      <c r="M58">
        <f t="shared" si="17"/>
        <v>0.5</v>
      </c>
      <c r="N58">
        <f t="shared" si="17"/>
        <v>0.5</v>
      </c>
      <c r="O58">
        <f t="shared" si="17"/>
        <v>0.5</v>
      </c>
      <c r="P58">
        <f t="shared" si="17"/>
        <v>0.5</v>
      </c>
      <c r="Q58">
        <f t="shared" si="17"/>
        <v>0.5</v>
      </c>
      <c r="R58">
        <f t="shared" si="17"/>
        <v>0.5</v>
      </c>
      <c r="S58">
        <f t="shared" si="17"/>
        <v>0.5</v>
      </c>
      <c r="T58">
        <f t="shared" si="17"/>
        <v>0.5</v>
      </c>
      <c r="U58">
        <f t="shared" si="17"/>
        <v>0.5</v>
      </c>
      <c r="V58">
        <f t="shared" si="17"/>
        <v>0.5</v>
      </c>
      <c r="W58">
        <f t="shared" si="17"/>
        <v>0.5</v>
      </c>
      <c r="X58">
        <f t="shared" si="17"/>
        <v>0.5</v>
      </c>
      <c r="Y58">
        <f t="shared" si="17"/>
        <v>0.5</v>
      </c>
      <c r="Z58">
        <f t="shared" si="17"/>
        <v>0.5</v>
      </c>
      <c r="AA58">
        <f t="shared" si="17"/>
        <v>0.5</v>
      </c>
      <c r="AB58">
        <f t="shared" si="17"/>
        <v>0.5</v>
      </c>
      <c r="AC58">
        <f t="shared" si="17"/>
        <v>0.5</v>
      </c>
      <c r="AD58">
        <f t="shared" si="17"/>
        <v>0.5</v>
      </c>
      <c r="AE58">
        <f t="shared" si="17"/>
        <v>0.5</v>
      </c>
      <c r="AF58">
        <f t="shared" si="17"/>
        <v>0.5</v>
      </c>
      <c r="AG58">
        <f t="shared" si="17"/>
        <v>0.5</v>
      </c>
      <c r="AH58">
        <f t="shared" si="17"/>
        <v>0.5</v>
      </c>
    </row>
    <row r="59" spans="3:34" x14ac:dyDescent="0.3">
      <c r="D59" s="3" t="str">
        <f>TEXT(D58,"MMM JJJJ") &amp; " - Top Band"</f>
        <v>Jan 2018 - Top Band</v>
      </c>
      <c r="E59">
        <f>E58+12.5</f>
        <v>13</v>
      </c>
      <c r="F59">
        <f t="shared" ref="F59:AH59" si="18">F58+12.5</f>
        <v>13</v>
      </c>
      <c r="G59">
        <f t="shared" si="18"/>
        <v>13</v>
      </c>
      <c r="H59">
        <f t="shared" si="18"/>
        <v>13</v>
      </c>
      <c r="I59">
        <f t="shared" si="18"/>
        <v>13</v>
      </c>
      <c r="J59">
        <f t="shared" si="18"/>
        <v>13</v>
      </c>
      <c r="K59">
        <f t="shared" si="18"/>
        <v>13</v>
      </c>
      <c r="L59">
        <f t="shared" si="18"/>
        <v>13</v>
      </c>
      <c r="M59">
        <f t="shared" si="18"/>
        <v>13</v>
      </c>
      <c r="N59">
        <f t="shared" si="18"/>
        <v>13</v>
      </c>
      <c r="O59">
        <f t="shared" si="18"/>
        <v>13</v>
      </c>
      <c r="P59">
        <f t="shared" si="18"/>
        <v>13</v>
      </c>
      <c r="Q59">
        <f t="shared" si="18"/>
        <v>13</v>
      </c>
      <c r="R59">
        <f t="shared" si="18"/>
        <v>13</v>
      </c>
      <c r="S59">
        <f t="shared" si="18"/>
        <v>13</v>
      </c>
      <c r="T59">
        <f t="shared" si="18"/>
        <v>13</v>
      </c>
      <c r="U59">
        <f t="shared" si="18"/>
        <v>13</v>
      </c>
      <c r="V59">
        <f t="shared" si="18"/>
        <v>13</v>
      </c>
      <c r="W59">
        <f t="shared" si="18"/>
        <v>13</v>
      </c>
      <c r="X59">
        <f t="shared" si="18"/>
        <v>13</v>
      </c>
      <c r="Y59">
        <f t="shared" si="18"/>
        <v>13</v>
      </c>
      <c r="Z59">
        <f t="shared" si="18"/>
        <v>13</v>
      </c>
      <c r="AA59">
        <f t="shared" si="18"/>
        <v>13</v>
      </c>
      <c r="AB59">
        <f t="shared" si="18"/>
        <v>13</v>
      </c>
      <c r="AC59">
        <f t="shared" si="18"/>
        <v>13</v>
      </c>
      <c r="AD59">
        <f t="shared" si="18"/>
        <v>13</v>
      </c>
      <c r="AE59">
        <f t="shared" si="18"/>
        <v>13</v>
      </c>
      <c r="AF59">
        <f t="shared" si="18"/>
        <v>13</v>
      </c>
      <c r="AG59">
        <f t="shared" si="18"/>
        <v>13</v>
      </c>
      <c r="AH59">
        <f t="shared" si="18"/>
        <v>13</v>
      </c>
    </row>
    <row r="60" spans="3:34" x14ac:dyDescent="0.3">
      <c r="D60" s="3"/>
    </row>
    <row r="61" spans="3:34" x14ac:dyDescent="0.3">
      <c r="D61" s="3">
        <f>EOMONTH(D58,0)+1</f>
        <v>43132</v>
      </c>
      <c r="E61" t="e">
        <f>IF(MEDIAN($D61,E$55,EOMONTH($D61,0))=E$55,0.5,NA())</f>
        <v>#N/A</v>
      </c>
      <c r="F61" t="e">
        <f t="shared" ref="F61:AH61" si="19">IF(MEDIAN($D61,F$55,EOMONTH($D61,0))=F$55,0.5,NA())</f>
        <v>#N/A</v>
      </c>
      <c r="G61" t="e">
        <f t="shared" si="19"/>
        <v>#N/A</v>
      </c>
      <c r="H61" t="e">
        <f t="shared" si="19"/>
        <v>#N/A</v>
      </c>
      <c r="I61" t="e">
        <f t="shared" si="19"/>
        <v>#N/A</v>
      </c>
      <c r="J61" t="e">
        <f t="shared" si="19"/>
        <v>#N/A</v>
      </c>
      <c r="K61" t="e">
        <f t="shared" si="19"/>
        <v>#N/A</v>
      </c>
      <c r="L61" t="e">
        <f t="shared" si="19"/>
        <v>#N/A</v>
      </c>
      <c r="M61" t="e">
        <f t="shared" si="19"/>
        <v>#N/A</v>
      </c>
      <c r="N61" t="e">
        <f t="shared" si="19"/>
        <v>#N/A</v>
      </c>
      <c r="O61" t="e">
        <f t="shared" si="19"/>
        <v>#N/A</v>
      </c>
      <c r="P61" t="e">
        <f t="shared" si="19"/>
        <v>#N/A</v>
      </c>
      <c r="Q61" t="e">
        <f t="shared" si="19"/>
        <v>#N/A</v>
      </c>
      <c r="R61" t="e">
        <f t="shared" si="19"/>
        <v>#N/A</v>
      </c>
      <c r="S61" t="e">
        <f t="shared" si="19"/>
        <v>#N/A</v>
      </c>
      <c r="T61" t="e">
        <f t="shared" si="19"/>
        <v>#N/A</v>
      </c>
      <c r="U61" t="e">
        <f t="shared" si="19"/>
        <v>#N/A</v>
      </c>
      <c r="V61" t="e">
        <f t="shared" si="19"/>
        <v>#N/A</v>
      </c>
      <c r="W61" t="e">
        <f t="shared" si="19"/>
        <v>#N/A</v>
      </c>
      <c r="X61" t="e">
        <f t="shared" si="19"/>
        <v>#N/A</v>
      </c>
      <c r="Y61" t="e">
        <f t="shared" si="19"/>
        <v>#N/A</v>
      </c>
      <c r="Z61" t="e">
        <f t="shared" si="19"/>
        <v>#N/A</v>
      </c>
      <c r="AA61" t="e">
        <f t="shared" si="19"/>
        <v>#N/A</v>
      </c>
      <c r="AB61" t="e">
        <f t="shared" si="19"/>
        <v>#N/A</v>
      </c>
      <c r="AC61" t="e">
        <f t="shared" si="19"/>
        <v>#N/A</v>
      </c>
      <c r="AD61" t="e">
        <f t="shared" si="19"/>
        <v>#N/A</v>
      </c>
      <c r="AE61" t="e">
        <f t="shared" si="19"/>
        <v>#N/A</v>
      </c>
      <c r="AF61" t="e">
        <f t="shared" si="19"/>
        <v>#N/A</v>
      </c>
      <c r="AG61" t="e">
        <f t="shared" si="19"/>
        <v>#N/A</v>
      </c>
      <c r="AH61" t="e">
        <f t="shared" si="19"/>
        <v>#N/A</v>
      </c>
    </row>
    <row r="62" spans="3:34" x14ac:dyDescent="0.3">
      <c r="D62" s="3" t="str">
        <f>TEXT(D61,"MMM JJJJ") &amp; " - Top Band"</f>
        <v>Feb 2018 - Top Band</v>
      </c>
      <c r="E62" t="e">
        <f>E61+12.5</f>
        <v>#N/A</v>
      </c>
      <c r="F62" t="e">
        <f t="shared" ref="F62:AH62" si="20">F61+12.5</f>
        <v>#N/A</v>
      </c>
      <c r="G62" t="e">
        <f t="shared" si="20"/>
        <v>#N/A</v>
      </c>
      <c r="H62" t="e">
        <f t="shared" si="20"/>
        <v>#N/A</v>
      </c>
      <c r="I62" t="e">
        <f t="shared" si="20"/>
        <v>#N/A</v>
      </c>
      <c r="J62" t="e">
        <f t="shared" si="20"/>
        <v>#N/A</v>
      </c>
      <c r="K62" t="e">
        <f t="shared" si="20"/>
        <v>#N/A</v>
      </c>
      <c r="L62" t="e">
        <f t="shared" si="20"/>
        <v>#N/A</v>
      </c>
      <c r="M62" t="e">
        <f t="shared" si="20"/>
        <v>#N/A</v>
      </c>
      <c r="N62" t="e">
        <f t="shared" si="20"/>
        <v>#N/A</v>
      </c>
      <c r="O62" t="e">
        <f t="shared" si="20"/>
        <v>#N/A</v>
      </c>
      <c r="P62" t="e">
        <f t="shared" si="20"/>
        <v>#N/A</v>
      </c>
      <c r="Q62" t="e">
        <f t="shared" si="20"/>
        <v>#N/A</v>
      </c>
      <c r="R62" t="e">
        <f t="shared" si="20"/>
        <v>#N/A</v>
      </c>
      <c r="S62" t="e">
        <f t="shared" si="20"/>
        <v>#N/A</v>
      </c>
      <c r="T62" t="e">
        <f t="shared" si="20"/>
        <v>#N/A</v>
      </c>
      <c r="U62" t="e">
        <f t="shared" si="20"/>
        <v>#N/A</v>
      </c>
      <c r="V62" t="e">
        <f t="shared" si="20"/>
        <v>#N/A</v>
      </c>
      <c r="W62" t="e">
        <f t="shared" si="20"/>
        <v>#N/A</v>
      </c>
      <c r="X62" t="e">
        <f t="shared" si="20"/>
        <v>#N/A</v>
      </c>
      <c r="Y62" t="e">
        <f t="shared" si="20"/>
        <v>#N/A</v>
      </c>
      <c r="Z62" t="e">
        <f t="shared" si="20"/>
        <v>#N/A</v>
      </c>
      <c r="AA62" t="e">
        <f t="shared" si="20"/>
        <v>#N/A</v>
      </c>
      <c r="AB62" t="e">
        <f t="shared" si="20"/>
        <v>#N/A</v>
      </c>
      <c r="AC62" t="e">
        <f t="shared" si="20"/>
        <v>#N/A</v>
      </c>
      <c r="AD62" t="e">
        <f t="shared" si="20"/>
        <v>#N/A</v>
      </c>
      <c r="AE62" t="e">
        <f t="shared" si="20"/>
        <v>#N/A</v>
      </c>
      <c r="AF62" t="e">
        <f t="shared" si="20"/>
        <v>#N/A</v>
      </c>
      <c r="AG62" t="e">
        <f t="shared" si="20"/>
        <v>#N/A</v>
      </c>
      <c r="AH62" t="e">
        <f t="shared" si="20"/>
        <v>#N/A</v>
      </c>
    </row>
    <row r="63" spans="3:34" x14ac:dyDescent="0.3">
      <c r="D63" s="3"/>
    </row>
    <row r="65" spans="4:34" x14ac:dyDescent="0.3">
      <c r="D65" s="3">
        <f>D58+1</f>
        <v>43102</v>
      </c>
      <c r="E65" t="e">
        <f>IF(MEDIAN($D65,E$55)=E$55,0.5,NA())</f>
        <v>#N/A</v>
      </c>
      <c r="F65">
        <f t="shared" ref="F65:AH66" si="21">IF(MEDIAN($D65,F$55)=F$55,0.5,NA())</f>
        <v>0.5</v>
      </c>
      <c r="G65" t="e">
        <f t="shared" si="21"/>
        <v>#N/A</v>
      </c>
      <c r="H65" t="e">
        <f t="shared" si="21"/>
        <v>#N/A</v>
      </c>
      <c r="I65" t="e">
        <f t="shared" si="21"/>
        <v>#N/A</v>
      </c>
      <c r="J65" t="e">
        <f t="shared" si="21"/>
        <v>#N/A</v>
      </c>
      <c r="K65" t="e">
        <f t="shared" si="21"/>
        <v>#N/A</v>
      </c>
      <c r="L65" t="e">
        <f t="shared" si="21"/>
        <v>#N/A</v>
      </c>
      <c r="M65" t="e">
        <f t="shared" si="21"/>
        <v>#N/A</v>
      </c>
      <c r="N65" t="e">
        <f t="shared" si="21"/>
        <v>#N/A</v>
      </c>
      <c r="O65" t="e">
        <f t="shared" si="21"/>
        <v>#N/A</v>
      </c>
      <c r="P65" t="e">
        <f t="shared" si="21"/>
        <v>#N/A</v>
      </c>
      <c r="Q65" t="e">
        <f t="shared" si="21"/>
        <v>#N/A</v>
      </c>
      <c r="R65" t="e">
        <f t="shared" si="21"/>
        <v>#N/A</v>
      </c>
      <c r="S65" t="e">
        <f t="shared" si="21"/>
        <v>#N/A</v>
      </c>
      <c r="T65" t="e">
        <f t="shared" si="21"/>
        <v>#N/A</v>
      </c>
      <c r="U65" t="e">
        <f t="shared" si="21"/>
        <v>#N/A</v>
      </c>
      <c r="V65" t="e">
        <f t="shared" si="21"/>
        <v>#N/A</v>
      </c>
      <c r="W65" t="e">
        <f t="shared" si="21"/>
        <v>#N/A</v>
      </c>
      <c r="X65" t="e">
        <f t="shared" si="21"/>
        <v>#N/A</v>
      </c>
      <c r="Y65" t="e">
        <f t="shared" si="21"/>
        <v>#N/A</v>
      </c>
      <c r="Z65" t="e">
        <f t="shared" si="21"/>
        <v>#N/A</v>
      </c>
      <c r="AA65" t="e">
        <f t="shared" si="21"/>
        <v>#N/A</v>
      </c>
      <c r="AB65" t="e">
        <f t="shared" si="21"/>
        <v>#N/A</v>
      </c>
      <c r="AC65" t="e">
        <f t="shared" si="21"/>
        <v>#N/A</v>
      </c>
      <c r="AD65" t="e">
        <f t="shared" si="21"/>
        <v>#N/A</v>
      </c>
      <c r="AE65" t="e">
        <f t="shared" si="21"/>
        <v>#N/A</v>
      </c>
      <c r="AF65" t="e">
        <f t="shared" si="21"/>
        <v>#N/A</v>
      </c>
      <c r="AG65" t="e">
        <f t="shared" si="21"/>
        <v>#N/A</v>
      </c>
      <c r="AH65" t="e">
        <f t="shared" si="21"/>
        <v>#N/A</v>
      </c>
    </row>
    <row r="66" spans="4:34" x14ac:dyDescent="0.3">
      <c r="D66" s="3">
        <f>D61+1</f>
        <v>43133</v>
      </c>
      <c r="E66" t="e">
        <f>IF(MEDIAN($D66,E$55)=E$55,0.5,NA())</f>
        <v>#N/A</v>
      </c>
      <c r="F66" t="e">
        <f t="shared" si="21"/>
        <v>#N/A</v>
      </c>
      <c r="G66" t="e">
        <f t="shared" si="21"/>
        <v>#N/A</v>
      </c>
      <c r="H66" t="e">
        <f t="shared" si="21"/>
        <v>#N/A</v>
      </c>
      <c r="I66" t="e">
        <f t="shared" si="21"/>
        <v>#N/A</v>
      </c>
      <c r="J66" t="e">
        <f t="shared" si="21"/>
        <v>#N/A</v>
      </c>
      <c r="K66" t="e">
        <f t="shared" si="21"/>
        <v>#N/A</v>
      </c>
      <c r="L66" t="e">
        <f t="shared" si="21"/>
        <v>#N/A</v>
      </c>
      <c r="M66" t="e">
        <f t="shared" si="21"/>
        <v>#N/A</v>
      </c>
      <c r="N66" t="e">
        <f t="shared" si="21"/>
        <v>#N/A</v>
      </c>
      <c r="O66" t="e">
        <f t="shared" si="21"/>
        <v>#N/A</v>
      </c>
      <c r="P66" t="e">
        <f t="shared" si="21"/>
        <v>#N/A</v>
      </c>
      <c r="Q66" t="e">
        <f t="shared" si="21"/>
        <v>#N/A</v>
      </c>
      <c r="R66" t="e">
        <f t="shared" si="21"/>
        <v>#N/A</v>
      </c>
      <c r="S66" t="e">
        <f t="shared" si="21"/>
        <v>#N/A</v>
      </c>
      <c r="T66" t="e">
        <f t="shared" si="21"/>
        <v>#N/A</v>
      </c>
      <c r="U66" t="e">
        <f t="shared" si="21"/>
        <v>#N/A</v>
      </c>
      <c r="V66" t="e">
        <f t="shared" si="21"/>
        <v>#N/A</v>
      </c>
      <c r="W66" t="e">
        <f t="shared" si="21"/>
        <v>#N/A</v>
      </c>
      <c r="X66" t="e">
        <f t="shared" si="21"/>
        <v>#N/A</v>
      </c>
      <c r="Y66" t="e">
        <f t="shared" si="21"/>
        <v>#N/A</v>
      </c>
      <c r="Z66" t="e">
        <f t="shared" si="21"/>
        <v>#N/A</v>
      </c>
      <c r="AA66" t="e">
        <f t="shared" si="21"/>
        <v>#N/A</v>
      </c>
      <c r="AB66" t="e">
        <f t="shared" si="21"/>
        <v>#N/A</v>
      </c>
      <c r="AC66" t="e">
        <f t="shared" si="21"/>
        <v>#N/A</v>
      </c>
      <c r="AD66" t="e">
        <f t="shared" si="21"/>
        <v>#N/A</v>
      </c>
      <c r="AE66" t="e">
        <f t="shared" si="21"/>
        <v>#N/A</v>
      </c>
      <c r="AF66" t="e">
        <f t="shared" si="21"/>
        <v>#N/A</v>
      </c>
      <c r="AG66" t="e">
        <f t="shared" si="21"/>
        <v>#N/A</v>
      </c>
      <c r="AH66" t="e">
        <f t="shared" si="21"/>
        <v>#N/A</v>
      </c>
    </row>
    <row r="69" spans="4:34" x14ac:dyDescent="0.3">
      <c r="E69">
        <v>2.2999999999999998</v>
      </c>
      <c r="F69">
        <f>E69</f>
        <v>2.2999999999999998</v>
      </c>
      <c r="G69">
        <f t="shared" ref="G69:AH71" si="22">F69</f>
        <v>2.2999999999999998</v>
      </c>
      <c r="H69">
        <f t="shared" si="22"/>
        <v>2.2999999999999998</v>
      </c>
      <c r="I69">
        <f t="shared" si="22"/>
        <v>2.2999999999999998</v>
      </c>
      <c r="J69">
        <f t="shared" si="22"/>
        <v>2.2999999999999998</v>
      </c>
      <c r="K69">
        <f t="shared" si="22"/>
        <v>2.2999999999999998</v>
      </c>
      <c r="L69">
        <f t="shared" si="22"/>
        <v>2.2999999999999998</v>
      </c>
      <c r="M69">
        <f t="shared" si="22"/>
        <v>2.2999999999999998</v>
      </c>
      <c r="N69">
        <f t="shared" si="22"/>
        <v>2.2999999999999998</v>
      </c>
      <c r="O69">
        <f t="shared" si="22"/>
        <v>2.2999999999999998</v>
      </c>
      <c r="P69">
        <f t="shared" si="22"/>
        <v>2.2999999999999998</v>
      </c>
      <c r="Q69">
        <f t="shared" si="22"/>
        <v>2.2999999999999998</v>
      </c>
      <c r="R69">
        <f t="shared" si="22"/>
        <v>2.2999999999999998</v>
      </c>
      <c r="S69">
        <f t="shared" si="22"/>
        <v>2.2999999999999998</v>
      </c>
      <c r="T69">
        <f t="shared" si="22"/>
        <v>2.2999999999999998</v>
      </c>
      <c r="U69">
        <f t="shared" si="22"/>
        <v>2.2999999999999998</v>
      </c>
      <c r="V69">
        <f t="shared" si="22"/>
        <v>2.2999999999999998</v>
      </c>
      <c r="W69">
        <f t="shared" si="22"/>
        <v>2.2999999999999998</v>
      </c>
      <c r="X69">
        <f t="shared" si="22"/>
        <v>2.2999999999999998</v>
      </c>
      <c r="Y69">
        <f t="shared" si="22"/>
        <v>2.2999999999999998</v>
      </c>
      <c r="Z69">
        <f t="shared" si="22"/>
        <v>2.2999999999999998</v>
      </c>
      <c r="AA69">
        <f t="shared" si="22"/>
        <v>2.2999999999999998</v>
      </c>
      <c r="AB69">
        <f t="shared" si="22"/>
        <v>2.2999999999999998</v>
      </c>
      <c r="AC69">
        <f t="shared" si="22"/>
        <v>2.2999999999999998</v>
      </c>
      <c r="AD69">
        <f t="shared" si="22"/>
        <v>2.2999999999999998</v>
      </c>
      <c r="AE69">
        <f t="shared" si="22"/>
        <v>2.2999999999999998</v>
      </c>
      <c r="AF69">
        <f t="shared" si="22"/>
        <v>2.2999999999999998</v>
      </c>
      <c r="AG69">
        <f t="shared" si="22"/>
        <v>2.2999999999999998</v>
      </c>
      <c r="AH69">
        <f t="shared" si="22"/>
        <v>2.2999999999999998</v>
      </c>
    </row>
    <row r="70" spans="4:34" x14ac:dyDescent="0.3">
      <c r="D70">
        <v>3</v>
      </c>
      <c r="E70" t="str">
        <f t="shared" ref="E70:AH70" si="23">LEFT(UPPER(TEXT(E55,"TTT")),$D70)</f>
        <v>MO</v>
      </c>
      <c r="F70" t="str">
        <f t="shared" si="23"/>
        <v>DI</v>
      </c>
      <c r="G70" t="str">
        <f t="shared" si="23"/>
        <v>MI</v>
      </c>
      <c r="H70" t="str">
        <f t="shared" si="23"/>
        <v>DO</v>
      </c>
      <c r="I70" t="str">
        <f t="shared" si="23"/>
        <v>FR</v>
      </c>
      <c r="J70" t="str">
        <f t="shared" si="23"/>
        <v>SA</v>
      </c>
      <c r="K70" t="str">
        <f t="shared" si="23"/>
        <v>SO</v>
      </c>
      <c r="L70" t="str">
        <f t="shared" si="23"/>
        <v>MO</v>
      </c>
      <c r="M70" t="str">
        <f t="shared" si="23"/>
        <v>DI</v>
      </c>
      <c r="N70" t="str">
        <f t="shared" si="23"/>
        <v>MI</v>
      </c>
      <c r="O70" t="str">
        <f t="shared" si="23"/>
        <v>DO</v>
      </c>
      <c r="P70" t="str">
        <f t="shared" si="23"/>
        <v>FR</v>
      </c>
      <c r="Q70" t="str">
        <f t="shared" si="23"/>
        <v>SA</v>
      </c>
      <c r="R70" t="str">
        <f t="shared" si="23"/>
        <v>SO</v>
      </c>
      <c r="S70" t="str">
        <f t="shared" si="23"/>
        <v>MO</v>
      </c>
      <c r="T70" t="str">
        <f t="shared" si="23"/>
        <v>DI</v>
      </c>
      <c r="U70" t="str">
        <f t="shared" si="23"/>
        <v>MI</v>
      </c>
      <c r="V70" t="str">
        <f t="shared" si="23"/>
        <v>DO</v>
      </c>
      <c r="W70" t="str">
        <f t="shared" si="23"/>
        <v>FR</v>
      </c>
      <c r="X70" t="str">
        <f t="shared" si="23"/>
        <v>SA</v>
      </c>
      <c r="Y70" t="str">
        <f t="shared" si="23"/>
        <v>SO</v>
      </c>
      <c r="Z70" t="str">
        <f t="shared" si="23"/>
        <v>MO</v>
      </c>
      <c r="AA70" t="str">
        <f t="shared" si="23"/>
        <v>DI</v>
      </c>
      <c r="AB70" t="str">
        <f t="shared" si="23"/>
        <v>MI</v>
      </c>
      <c r="AC70" t="str">
        <f t="shared" si="23"/>
        <v>DO</v>
      </c>
      <c r="AD70" t="str">
        <f t="shared" si="23"/>
        <v>FR</v>
      </c>
      <c r="AE70" t="str">
        <f t="shared" si="23"/>
        <v>SA</v>
      </c>
      <c r="AF70" t="str">
        <f t="shared" si="23"/>
        <v>SO</v>
      </c>
      <c r="AG70" t="str">
        <f t="shared" si="23"/>
        <v>MO</v>
      </c>
      <c r="AH70" t="str">
        <f t="shared" si="23"/>
        <v>DI</v>
      </c>
    </row>
    <row r="71" spans="4:34" x14ac:dyDescent="0.3">
      <c r="E71">
        <v>1.3</v>
      </c>
      <c r="F71">
        <f>E71</f>
        <v>1.3</v>
      </c>
      <c r="G71">
        <f t="shared" si="22"/>
        <v>1.3</v>
      </c>
      <c r="H71">
        <f t="shared" si="22"/>
        <v>1.3</v>
      </c>
      <c r="I71">
        <f t="shared" si="22"/>
        <v>1.3</v>
      </c>
      <c r="J71">
        <f t="shared" si="22"/>
        <v>1.3</v>
      </c>
      <c r="K71">
        <f t="shared" si="22"/>
        <v>1.3</v>
      </c>
      <c r="L71">
        <f t="shared" si="22"/>
        <v>1.3</v>
      </c>
      <c r="M71">
        <f t="shared" si="22"/>
        <v>1.3</v>
      </c>
      <c r="N71">
        <f t="shared" si="22"/>
        <v>1.3</v>
      </c>
      <c r="O71">
        <f t="shared" si="22"/>
        <v>1.3</v>
      </c>
      <c r="P71">
        <f t="shared" si="22"/>
        <v>1.3</v>
      </c>
      <c r="Q71">
        <f t="shared" si="22"/>
        <v>1.3</v>
      </c>
      <c r="R71">
        <f t="shared" si="22"/>
        <v>1.3</v>
      </c>
      <c r="S71">
        <f t="shared" si="22"/>
        <v>1.3</v>
      </c>
      <c r="T71">
        <f t="shared" si="22"/>
        <v>1.3</v>
      </c>
      <c r="U71">
        <f t="shared" si="22"/>
        <v>1.3</v>
      </c>
      <c r="V71">
        <f t="shared" si="22"/>
        <v>1.3</v>
      </c>
      <c r="W71">
        <f t="shared" si="22"/>
        <v>1.3</v>
      </c>
      <c r="X71">
        <f t="shared" si="22"/>
        <v>1.3</v>
      </c>
      <c r="Y71">
        <f t="shared" si="22"/>
        <v>1.3</v>
      </c>
      <c r="Z71">
        <f t="shared" si="22"/>
        <v>1.3</v>
      </c>
      <c r="AA71">
        <f t="shared" si="22"/>
        <v>1.3</v>
      </c>
      <c r="AB71">
        <f t="shared" si="22"/>
        <v>1.3</v>
      </c>
      <c r="AC71">
        <f t="shared" si="22"/>
        <v>1.3</v>
      </c>
      <c r="AD71">
        <f t="shared" si="22"/>
        <v>1.3</v>
      </c>
      <c r="AE71">
        <f t="shared" si="22"/>
        <v>1.3</v>
      </c>
      <c r="AF71">
        <f t="shared" si="22"/>
        <v>1.3</v>
      </c>
      <c r="AG71">
        <f t="shared" si="22"/>
        <v>1.3</v>
      </c>
      <c r="AH71">
        <f t="shared" si="22"/>
        <v>1.3</v>
      </c>
    </row>
    <row r="72" spans="4:34" x14ac:dyDescent="0.3">
      <c r="E72" t="str">
        <f>TEXT(E55,"TT")</f>
        <v>01</v>
      </c>
      <c r="F72" t="str">
        <f>TEXT(F55,"TT")</f>
        <v>02</v>
      </c>
      <c r="G72" t="str">
        <f>TEXT(G55,"TT")</f>
        <v>03</v>
      </c>
      <c r="H72" t="str">
        <f>TEXT(H55,"TT")</f>
        <v>04</v>
      </c>
      <c r="I72" t="str">
        <f t="shared" ref="I72:AH72" si="24">TEXT(I55,"TT")</f>
        <v>05</v>
      </c>
      <c r="J72" t="str">
        <f t="shared" si="24"/>
        <v>06</v>
      </c>
      <c r="K72" t="str">
        <f t="shared" si="24"/>
        <v>07</v>
      </c>
      <c r="L72" t="str">
        <f t="shared" si="24"/>
        <v>08</v>
      </c>
      <c r="M72" t="str">
        <f t="shared" si="24"/>
        <v>09</v>
      </c>
      <c r="N72" t="str">
        <f t="shared" si="24"/>
        <v>10</v>
      </c>
      <c r="O72" t="str">
        <f t="shared" si="24"/>
        <v>11</v>
      </c>
      <c r="P72" t="str">
        <f t="shared" si="24"/>
        <v>12</v>
      </c>
      <c r="Q72" t="str">
        <f t="shared" si="24"/>
        <v>13</v>
      </c>
      <c r="R72" t="str">
        <f t="shared" si="24"/>
        <v>14</v>
      </c>
      <c r="S72" t="str">
        <f t="shared" si="24"/>
        <v>15</v>
      </c>
      <c r="T72" t="str">
        <f t="shared" si="24"/>
        <v>16</v>
      </c>
      <c r="U72" t="str">
        <f t="shared" si="24"/>
        <v>17</v>
      </c>
      <c r="V72" t="str">
        <f t="shared" si="24"/>
        <v>18</v>
      </c>
      <c r="W72" t="str">
        <f t="shared" si="24"/>
        <v>19</v>
      </c>
      <c r="X72" t="str">
        <f t="shared" si="24"/>
        <v>20</v>
      </c>
      <c r="Y72" t="str">
        <f t="shared" si="24"/>
        <v>21</v>
      </c>
      <c r="Z72" t="str">
        <f t="shared" si="24"/>
        <v>22</v>
      </c>
      <c r="AA72" t="str">
        <f t="shared" si="24"/>
        <v>23</v>
      </c>
      <c r="AB72" t="str">
        <f t="shared" si="24"/>
        <v>24</v>
      </c>
      <c r="AC72" t="str">
        <f t="shared" si="24"/>
        <v>25</v>
      </c>
      <c r="AD72" t="str">
        <f t="shared" si="24"/>
        <v>26</v>
      </c>
      <c r="AE72" t="str">
        <f t="shared" si="24"/>
        <v>27</v>
      </c>
      <c r="AF72" t="str">
        <f t="shared" si="24"/>
        <v>28</v>
      </c>
      <c r="AG72" t="str">
        <f t="shared" si="24"/>
        <v>29</v>
      </c>
      <c r="AH72" t="str">
        <f t="shared" si="24"/>
        <v>30</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2CD552CE-B979-4BDB-9FB1-264C1B806D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4</vt:i4>
      </vt:variant>
    </vt:vector>
  </HeadingPairs>
  <TitlesOfParts>
    <vt:vector size="6" baseType="lpstr">
      <vt:lpstr>Projektzeitachse</vt:lpstr>
      <vt:lpstr>calcs</vt:lpstr>
      <vt:lpstr>FensterOffset</vt:lpstr>
      <vt:lpstr>FensterTage</vt:lpstr>
      <vt:lpstr>Startdatum</vt:lpstr>
      <vt:lpstr>StartDatumFenster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keywords/>
  <cp:lastModifiedBy/>
  <dcterms:created xsi:type="dcterms:W3CDTF">2017-10-17T16:18:58Z</dcterms:created>
  <dcterms:modified xsi:type="dcterms:W3CDTF">2017-11-12T12:23:28Z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TC029300439991</vt:lpwstr>
  </property>
</Properties>
</file>